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240" windowHeight="8505" firstSheet="2" activeTab="2"/>
  </bookViews>
  <sheets>
    <sheet name="Мальчики" sheetId="1" r:id="rId1"/>
    <sheet name="Девочки" sheetId="2" r:id="rId2"/>
    <sheet name="МалДев-Командный" sheetId="3" r:id="rId3"/>
    <sheet name="Юноши" sheetId="4" r:id="rId4"/>
    <sheet name="Девушка" sheetId="5" r:id="rId5"/>
    <sheet name="ЮнДев-Командный" sheetId="6" r:id="rId6"/>
    <sheet name="Юниоры" sheetId="7" r:id="rId7"/>
    <sheet name="Юниорки" sheetId="8" r:id="rId8"/>
    <sheet name="ЮнрЮнрк-Командный" sheetId="9" r:id="rId9"/>
  </sheets>
  <externalReferences>
    <externalReference r:id="rId12"/>
    <externalReference r:id="rId13"/>
  </externalReferences>
  <definedNames>
    <definedName name="_xlfn.COUNTIFS" hidden="1">#NAME?</definedName>
    <definedName name="AdressFileImportFromWO" localSheetId="1">'[1]Настройка'!#REF!</definedName>
    <definedName name="AdressFileImportFromWO" localSheetId="4">'[1]Настройка'!#REF!</definedName>
    <definedName name="AdressFileImportFromWO" localSheetId="2">'[1]Настройка'!#REF!</definedName>
    <definedName name="AdressFileImportFromWO" localSheetId="0">'[1]Настройка'!#REF!</definedName>
    <definedName name="AdressFileImportFromWO" localSheetId="5">'[1]Настройка'!#REF!</definedName>
    <definedName name="AdressFileImportFromWO" localSheetId="7">'[1]Настройка'!#REF!</definedName>
    <definedName name="AdressFileImportFromWO" localSheetId="6">'[1]Настройка'!#REF!</definedName>
    <definedName name="AdressFileImportFromWO" localSheetId="3">'[1]Настройка'!#REF!</definedName>
    <definedName name="AdressFileImportFromWO" localSheetId="8">'[1]Настройка'!#REF!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>'[1]Протокол_личка'!$B$7:$AZ$1435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личка">'[2]Списки'!$D$1</definedName>
    <definedName name="пегп">'[1]Настройка'!$C$27</definedName>
    <definedName name="Пол">'[1]Настройка'!$F$116:$F$117</definedName>
    <definedName name="Разряды">'[1]Настройка'!$C$117:$C$128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 refMode="R1C1"/>
</workbook>
</file>

<file path=xl/sharedStrings.xml><?xml version="1.0" encoding="utf-8"?>
<sst xmlns="http://schemas.openxmlformats.org/spreadsheetml/2006/main" count="1466" uniqueCount="339">
  <si>
    <t>Новокузнецк</t>
  </si>
  <si>
    <t>ГДДЮТ</t>
  </si>
  <si>
    <t>ж</t>
  </si>
  <si>
    <t>б/р</t>
  </si>
  <si>
    <t>11.9</t>
  </si>
  <si>
    <t>Соловьева Анна</t>
  </si>
  <si>
    <t>11.8</t>
  </si>
  <si>
    <t>Зотова Екатерина</t>
  </si>
  <si>
    <t>11.7</t>
  </si>
  <si>
    <t>Разыграева Екатерина</t>
  </si>
  <si>
    <t>11.6</t>
  </si>
  <si>
    <t>Васильева Елена</t>
  </si>
  <si>
    <t>м</t>
  </si>
  <si>
    <t>11.4</t>
  </si>
  <si>
    <t>Бережная Олеся</t>
  </si>
  <si>
    <t>11.3</t>
  </si>
  <si>
    <t>Гребенев Данил</t>
  </si>
  <si>
    <t>11.2</t>
  </si>
  <si>
    <t>Павленко Илья</t>
  </si>
  <si>
    <t>11.15</t>
  </si>
  <si>
    <t>Зотов Владимир</t>
  </si>
  <si>
    <t>11.14</t>
  </si>
  <si>
    <t>Бирюков Тимур</t>
  </si>
  <si>
    <t>11.13</t>
  </si>
  <si>
    <t>Панин Андрей</t>
  </si>
  <si>
    <t>11.12</t>
  </si>
  <si>
    <t>Куклин Роман</t>
  </si>
  <si>
    <t>11.11</t>
  </si>
  <si>
    <t>Чернышов Даниил</t>
  </si>
  <si>
    <t>11.10</t>
  </si>
  <si>
    <t>Кириченко Павел</t>
  </si>
  <si>
    <t>11.1</t>
  </si>
  <si>
    <t>Кошелева Дарья</t>
  </si>
  <si>
    <t>Сибирский район</t>
  </si>
  <si>
    <t>ДЮЦ "Орион"</t>
  </si>
  <si>
    <t>2ю</t>
  </si>
  <si>
    <t>10.9</t>
  </si>
  <si>
    <t>Иванов Виталий</t>
  </si>
  <si>
    <t>II</t>
  </si>
  <si>
    <t>10.8</t>
  </si>
  <si>
    <t>Гусейнова Эльмира</t>
  </si>
  <si>
    <t>10.7</t>
  </si>
  <si>
    <t>Калинин Юрий</t>
  </si>
  <si>
    <t>1ю</t>
  </si>
  <si>
    <t>10.6</t>
  </si>
  <si>
    <t>Амзараков Владислав</t>
  </si>
  <si>
    <t>III</t>
  </si>
  <si>
    <t>10.5</t>
  </si>
  <si>
    <t>Дуплинский Алексей</t>
  </si>
  <si>
    <t>10.4</t>
  </si>
  <si>
    <t>Коротчик Анастасия</t>
  </si>
  <si>
    <t>10.3</t>
  </si>
  <si>
    <t>Пенкин Никита</t>
  </si>
  <si>
    <t>10.2</t>
  </si>
  <si>
    <t>Тарнаков Алексей</t>
  </si>
  <si>
    <t>10.12</t>
  </si>
  <si>
    <t>Харькина Ирина</t>
  </si>
  <si>
    <t>10.11</t>
  </si>
  <si>
    <t>Рожкова Екатерина</t>
  </si>
  <si>
    <t>10.10</t>
  </si>
  <si>
    <t>Шаметько Данил</t>
  </si>
  <si>
    <t>10.1</t>
  </si>
  <si>
    <t>Корнев Александр</t>
  </si>
  <si>
    <t>ЮНР/ЮНРК_3</t>
  </si>
  <si>
    <t>9.9</t>
  </si>
  <si>
    <t>Карбач Леонид</t>
  </si>
  <si>
    <t>I</t>
  </si>
  <si>
    <t>9.8</t>
  </si>
  <si>
    <t>Нестерова Анастасия</t>
  </si>
  <si>
    <t>9.7</t>
  </si>
  <si>
    <t>Габидулин Роман</t>
  </si>
  <si>
    <t>МС</t>
  </si>
  <si>
    <t>9.6</t>
  </si>
  <si>
    <t>Панов Дмитрий</t>
  </si>
  <si>
    <t>9.5</t>
  </si>
  <si>
    <t>Лукичев Семен</t>
  </si>
  <si>
    <t>9.4</t>
  </si>
  <si>
    <t>Тарнакова Екатерина</t>
  </si>
  <si>
    <t>КМС</t>
  </si>
  <si>
    <t>9.3</t>
  </si>
  <si>
    <t>Балакин Илья</t>
  </si>
  <si>
    <t>9.2</t>
  </si>
  <si>
    <t>Елисеев Ярослав</t>
  </si>
  <si>
    <t>9.14</t>
  </si>
  <si>
    <t>Сапегина Ульяна</t>
  </si>
  <si>
    <t>9.13</t>
  </si>
  <si>
    <t>Любушкина Екатерина</t>
  </si>
  <si>
    <t>9.12</t>
  </si>
  <si>
    <t>Дворнина Анастасия</t>
  </si>
  <si>
    <t>9.11</t>
  </si>
  <si>
    <t>Баландович Николай</t>
  </si>
  <si>
    <t>9.10</t>
  </si>
  <si>
    <t>Фирич Кирилл</t>
  </si>
  <si>
    <t>9.1</t>
  </si>
  <si>
    <t>Прудников Евгений</t>
  </si>
  <si>
    <t>МАЛ/ДЕВЧ_1</t>
  </si>
  <si>
    <t>8.9</t>
  </si>
  <si>
    <t>Яцынин Эдуард</t>
  </si>
  <si>
    <t>8.8</t>
  </si>
  <si>
    <t>Щербакова Наталья</t>
  </si>
  <si>
    <t>8.7</t>
  </si>
  <si>
    <t>Денисов Иван</t>
  </si>
  <si>
    <t>8.6</t>
  </si>
  <si>
    <t>Котов Максим</t>
  </si>
  <si>
    <t>8.5</t>
  </si>
  <si>
    <t>Атаманченко Федор</t>
  </si>
  <si>
    <t>8.4</t>
  </si>
  <si>
    <t>Пятакова Ольга</t>
  </si>
  <si>
    <t>8.3</t>
  </si>
  <si>
    <t>Боровков Дмитрий</t>
  </si>
  <si>
    <t>8.2</t>
  </si>
  <si>
    <t>Демидов Илья</t>
  </si>
  <si>
    <t>8.16</t>
  </si>
  <si>
    <t>Сотников Иван</t>
  </si>
  <si>
    <t>8.15</t>
  </si>
  <si>
    <t>Мецнер Александр</t>
  </si>
  <si>
    <t>8.14</t>
  </si>
  <si>
    <t>Сидиченко Марк</t>
  </si>
  <si>
    <t>8.13</t>
  </si>
  <si>
    <t>Щербакова Ирина</t>
  </si>
  <si>
    <t>8.12</t>
  </si>
  <si>
    <t>Головина Мария</t>
  </si>
  <si>
    <t>8.11</t>
  </si>
  <si>
    <t>Подсевалов Артем</t>
  </si>
  <si>
    <t>3ю</t>
  </si>
  <si>
    <t>8.10</t>
  </si>
  <si>
    <t>Лукичев Дмитрий</t>
  </si>
  <si>
    <t>8.1</t>
  </si>
  <si>
    <t>Митусов Игорь</t>
  </si>
  <si>
    <t>7.9</t>
  </si>
  <si>
    <t>Пермякова София</t>
  </si>
  <si>
    <t>7.8</t>
  </si>
  <si>
    <t>Некрасова Анна</t>
  </si>
  <si>
    <t>7.7</t>
  </si>
  <si>
    <t>Малков Глеб</t>
  </si>
  <si>
    <t>7.6</t>
  </si>
  <si>
    <t>Погорелов Александр</t>
  </si>
  <si>
    <t>7.5</t>
  </si>
  <si>
    <t>Гребенчук Дмитрий</t>
  </si>
  <si>
    <t>7.4</t>
  </si>
  <si>
    <t>Зайцева Ирина</t>
  </si>
  <si>
    <t>7.3</t>
  </si>
  <si>
    <t>Тихонов Тимофей</t>
  </si>
  <si>
    <t>7.2</t>
  </si>
  <si>
    <t>Ильин Глеб</t>
  </si>
  <si>
    <t>7.1</t>
  </si>
  <si>
    <t>Гермаш Григорий</t>
  </si>
  <si>
    <t>центральныц район</t>
  </si>
  <si>
    <t>НТТТ</t>
  </si>
  <si>
    <t>6.6</t>
  </si>
  <si>
    <t>Тремасов Антон</t>
  </si>
  <si>
    <t>6.5</t>
  </si>
  <si>
    <t>Зуева Валентина</t>
  </si>
  <si>
    <t>6.4</t>
  </si>
  <si>
    <t>Вишникин Иван</t>
  </si>
  <si>
    <t>6.3</t>
  </si>
  <si>
    <t>Скворцов Алексаандр</t>
  </si>
  <si>
    <t>6.2</t>
  </si>
  <si>
    <t>Уваров Александр</t>
  </si>
  <si>
    <t>6.1</t>
  </si>
  <si>
    <t>Устюгов Александр</t>
  </si>
  <si>
    <t>КИТ</t>
  </si>
  <si>
    <t>5.7</t>
  </si>
  <si>
    <t>Кириленко Ксения</t>
  </si>
  <si>
    <t>5.6</t>
  </si>
  <si>
    <t>Степанова Василиса</t>
  </si>
  <si>
    <t>5.5</t>
  </si>
  <si>
    <t>Краснобаев Влад</t>
  </si>
  <si>
    <t>5.4</t>
  </si>
  <si>
    <t>Бухтояров Дмитрий</t>
  </si>
  <si>
    <t>5.1</t>
  </si>
  <si>
    <t>Манаенко Егор</t>
  </si>
  <si>
    <t>ДДТ № 3</t>
  </si>
  <si>
    <t>4.5</t>
  </si>
  <si>
    <t>Козырев Иван</t>
  </si>
  <si>
    <t>ЮН/ДЕВ_2</t>
  </si>
  <si>
    <t>4.4</t>
  </si>
  <si>
    <t>Эрнст Виктор</t>
  </si>
  <si>
    <t>4.3</t>
  </si>
  <si>
    <t>Зуев Михаил</t>
  </si>
  <si>
    <t>4.2</t>
  </si>
  <si>
    <t>Козырев Андрей</t>
  </si>
  <si>
    <t>4.1</t>
  </si>
  <si>
    <t>Пудовкин Андрей</t>
  </si>
  <si>
    <t>Калтанский городской округ</t>
  </si>
  <si>
    <t>ДДТ Калтан</t>
  </si>
  <si>
    <t>3.9</t>
  </si>
  <si>
    <t>Разволяев Егор</t>
  </si>
  <si>
    <t>3.8</t>
  </si>
  <si>
    <t>Казак Артем</t>
  </si>
  <si>
    <t>3.7</t>
  </si>
  <si>
    <t>Кудря Илья</t>
  </si>
  <si>
    <t>3.5</t>
  </si>
  <si>
    <t>Клыков Евгений</t>
  </si>
  <si>
    <t>3.4</t>
  </si>
  <si>
    <t>Торопов Владимир</t>
  </si>
  <si>
    <t>3.3</t>
  </si>
  <si>
    <t>Резников Станислав</t>
  </si>
  <si>
    <t>3.2</t>
  </si>
  <si>
    <t>Шабардин Валерий</t>
  </si>
  <si>
    <t>3.17</t>
  </si>
  <si>
    <t>Мартюшова Наталья</t>
  </si>
  <si>
    <t>3.16</t>
  </si>
  <si>
    <t>Москвитилева Ирина</t>
  </si>
  <si>
    <t>3.15</t>
  </si>
  <si>
    <t>Васильева Виолетта</t>
  </si>
  <si>
    <t>3.14</t>
  </si>
  <si>
    <t>Атучина Александра</t>
  </si>
  <si>
    <t>3.13</t>
  </si>
  <si>
    <t>Филимонова Дарья</t>
  </si>
  <si>
    <t>3.12</t>
  </si>
  <si>
    <t>Крылова Наталья</t>
  </si>
  <si>
    <t>3.11</t>
  </si>
  <si>
    <t>Масленникова Анастасия</t>
  </si>
  <si>
    <t>3.10</t>
  </si>
  <si>
    <t>Кожевникова Анна</t>
  </si>
  <si>
    <t>3.1</t>
  </si>
  <si>
    <t>Силантье Артем</t>
  </si>
  <si>
    <t>Новоильинский район</t>
  </si>
  <si>
    <t xml:space="preserve"> ГДДЮТ - "СОШ№36"</t>
  </si>
  <si>
    <t>2.9</t>
  </si>
  <si>
    <t>Трашков Никита</t>
  </si>
  <si>
    <t>2.8</t>
  </si>
  <si>
    <t>Чистова Екатерина</t>
  </si>
  <si>
    <t>2.7</t>
  </si>
  <si>
    <t>Ярикова Ксения</t>
  </si>
  <si>
    <t>2.6</t>
  </si>
  <si>
    <t>Быкова Алина</t>
  </si>
  <si>
    <t>2.5</t>
  </si>
  <si>
    <t>Бадикова Ирина</t>
  </si>
  <si>
    <t>2.4</t>
  </si>
  <si>
    <t>Ильичёв Никита</t>
  </si>
  <si>
    <t>2.3</t>
  </si>
  <si>
    <t>Филиппов Николай</t>
  </si>
  <si>
    <t>2.2</t>
  </si>
  <si>
    <t>Козин Данил</t>
  </si>
  <si>
    <t>2.10</t>
  </si>
  <si>
    <t>Любимов Александр</t>
  </si>
  <si>
    <t>2.1</t>
  </si>
  <si>
    <t>Натурин Григорий</t>
  </si>
  <si>
    <t>Экстремум</t>
  </si>
  <si>
    <t>1.9</t>
  </si>
  <si>
    <t>Зырянов Павел</t>
  </si>
  <si>
    <t>1.8</t>
  </si>
  <si>
    <t>Захаров Илья</t>
  </si>
  <si>
    <t>1.7</t>
  </si>
  <si>
    <t>Кашлев Андрей</t>
  </si>
  <si>
    <t>1.6</t>
  </si>
  <si>
    <t>Нелюбова Ульяна</t>
  </si>
  <si>
    <t>1.5</t>
  </si>
  <si>
    <t>Чудиевич ярослав</t>
  </si>
  <si>
    <t>1.3</t>
  </si>
  <si>
    <t>Попов Андрей</t>
  </si>
  <si>
    <t>1.2</t>
  </si>
  <si>
    <t>Жидких Максим</t>
  </si>
  <si>
    <t>1.13</t>
  </si>
  <si>
    <t>Носов Андрей</t>
  </si>
  <si>
    <t>1.12</t>
  </si>
  <si>
    <t>1.10</t>
  </si>
  <si>
    <t>Посадских Яна</t>
  </si>
  <si>
    <t>1.1</t>
  </si>
  <si>
    <t>Вередина дарья</t>
  </si>
  <si>
    <t>Прим.</t>
  </si>
  <si>
    <t>Ранг</t>
  </si>
  <si>
    <t>ЛИЧКА</t>
  </si>
  <si>
    <t>№ в команде</t>
  </si>
  <si>
    <t>Номер чипа</t>
  </si>
  <si>
    <t>Территория</t>
  </si>
  <si>
    <t>Делегация</t>
  </si>
  <si>
    <t>Зачет</t>
  </si>
  <si>
    <t>Пол</t>
  </si>
  <si>
    <t>Год</t>
  </si>
  <si>
    <t>Разряд</t>
  </si>
  <si>
    <t>№ п/п</t>
  </si>
  <si>
    <t xml:space="preserve"> время старта</t>
  </si>
  <si>
    <t>Номер уч-ка</t>
  </si>
  <si>
    <t>время финиша</t>
  </si>
  <si>
    <t>Время на дистанции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</si>
  <si>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</si>
  <si>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</si>
  <si>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</si>
  <si>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</si>
  <si>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</si>
  <si>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</si>
  <si>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</si>
  <si>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</si>
  <si>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</si>
  <si>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</si>
  <si>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сумма
 штрафов</t>
  </si>
  <si>
    <t>отсечка</t>
  </si>
  <si>
    <t>Сумма штрафного времени</t>
  </si>
  <si>
    <t>Ф.И. участника</t>
  </si>
  <si>
    <t>Результат</t>
  </si>
  <si>
    <t>Главный судья_____________________/В.А.Беликов СС1К, г.Новокузнецк/</t>
  </si>
  <si>
    <t>1 Узлы</t>
  </si>
  <si>
    <t>2 Бревно</t>
  </si>
  <si>
    <t>3 Подъем</t>
  </si>
  <si>
    <t>4 Спуск</t>
  </si>
  <si>
    <t>5 Параллельные</t>
  </si>
  <si>
    <r>
      <rPr>
        <b/>
        <sz val="14"/>
        <rFont val="Arial"/>
        <family val="2"/>
      </rPr>
      <t xml:space="preserve">ПРОТОКОЛ СОРЕВНОВАНИЙ 
</t>
    </r>
    <r>
      <rPr>
        <b/>
        <sz val="12"/>
        <rFont val="Arial"/>
        <family val="2"/>
      </rPr>
      <t>в дисциплине: "дистанция-пешеходная" 1 класса, код ВРВС 0840091811Я
Командное первенство</t>
    </r>
  </si>
  <si>
    <r>
      <rPr>
        <b/>
        <sz val="14"/>
        <rFont val="Arial"/>
        <family val="2"/>
      </rPr>
      <t xml:space="preserve">ПРОТОКОЛ СОРЕВНОВАНИЙ 
</t>
    </r>
    <r>
      <rPr>
        <b/>
        <sz val="12"/>
        <rFont val="Arial"/>
        <family val="2"/>
      </rPr>
      <t>в дисциплине: "дистанция-пешеходная" 1 класса, код ВРВС 0840091811Я
Девочки</t>
    </r>
  </si>
  <si>
    <r>
      <rPr>
        <b/>
        <sz val="14"/>
        <rFont val="Arial"/>
        <family val="2"/>
      </rPr>
      <t xml:space="preserve">ПРОТОКОЛ СОРЕВНОВАНИЙ 
</t>
    </r>
    <r>
      <rPr>
        <b/>
        <sz val="12"/>
        <rFont val="Arial"/>
        <family val="2"/>
      </rPr>
      <t>в дисциплине: "дистанция-пешеходная" 1 класса, код ВРВС 0840091811Я
Мальчики</t>
    </r>
  </si>
  <si>
    <t>Место</t>
  </si>
  <si>
    <r>
      <rPr>
        <b/>
        <sz val="14"/>
        <rFont val="Arial"/>
        <family val="2"/>
      </rPr>
      <t xml:space="preserve">ПРОТОКОЛ СОРЕВНОВАНИЙ 
</t>
    </r>
    <r>
      <rPr>
        <b/>
        <sz val="12"/>
        <rFont val="Arial"/>
        <family val="2"/>
      </rPr>
      <t>в дисциплине: "дистанция-пешеходная" 2 класса, код ВРВС 0840091811Я
ЮНОШИ</t>
    </r>
  </si>
  <si>
    <r>
      <rPr>
        <b/>
        <sz val="14"/>
        <rFont val="Arial"/>
        <family val="2"/>
      </rPr>
      <t xml:space="preserve">ПРОТОКОЛ СОРЕВНОВАНИЙ 
</t>
    </r>
    <r>
      <rPr>
        <b/>
        <sz val="12"/>
        <rFont val="Arial"/>
        <family val="2"/>
      </rPr>
      <t>в дисциплине: "дистанция-пешеходная" 2 класса, код ВРВС 0840091811Я
Девушки</t>
    </r>
  </si>
  <si>
    <r>
      <rPr>
        <b/>
        <sz val="14"/>
        <rFont val="Arial"/>
        <family val="2"/>
      </rPr>
      <t xml:space="preserve">ПРОТОКОЛ СОРЕВНОВАНИЙ 
</t>
    </r>
    <r>
      <rPr>
        <b/>
        <sz val="12"/>
        <rFont val="Arial"/>
        <family val="2"/>
      </rPr>
      <t>в дисциплине: "дистанция-пешеходная" 2 класса, код ВРВС 0840091811Я
Командное первенство</t>
    </r>
  </si>
  <si>
    <t>10 Спуск</t>
  </si>
  <si>
    <t>5 Подъем</t>
  </si>
  <si>
    <t>6 Подъем</t>
  </si>
  <si>
    <t>7 Параллельные</t>
  </si>
  <si>
    <t>8 Подъем</t>
  </si>
  <si>
    <t>9 Подъем</t>
  </si>
  <si>
    <t>Общее 
время</t>
  </si>
  <si>
    <t>Общее
 время</t>
  </si>
  <si>
    <r>
      <rPr>
        <b/>
        <sz val="14"/>
        <rFont val="Arial"/>
        <family val="2"/>
      </rPr>
      <t xml:space="preserve">ПРОТОКОЛ СОРЕВНОВАНИЙ 
</t>
    </r>
    <r>
      <rPr>
        <b/>
        <sz val="12"/>
        <rFont val="Arial"/>
        <family val="2"/>
      </rPr>
      <t>в дисциплине: "дистанция-пешеходная" 3 класса, код ВРВС 0840091811Я
ЮНИОРЫ</t>
    </r>
  </si>
  <si>
    <r>
      <rPr>
        <b/>
        <sz val="14"/>
        <rFont val="Arial"/>
        <family val="2"/>
      </rPr>
      <t xml:space="preserve">ПРОТОКОЛ СОРЕВНОВАНИЙ 
</t>
    </r>
    <r>
      <rPr>
        <b/>
        <sz val="12"/>
        <rFont val="Arial"/>
        <family val="2"/>
      </rPr>
      <t>в дисциплине: "дистанция-пешеходная" 3 класса, код ВРВС 0840091811Я
ЮНИОРКИ</t>
    </r>
  </si>
  <si>
    <t>1 Бревно</t>
  </si>
  <si>
    <t>2 Полъем</t>
  </si>
  <si>
    <t>3 Спуск</t>
  </si>
  <si>
    <t>4 Подъем</t>
  </si>
  <si>
    <t>6 Навесная</t>
  </si>
  <si>
    <t>7 Подъем</t>
  </si>
  <si>
    <t>9 Спуск</t>
  </si>
  <si>
    <r>
      <rPr>
        <b/>
        <sz val="14"/>
        <rFont val="Arial"/>
        <family val="2"/>
      </rPr>
      <t xml:space="preserve">ПРОТОКОЛ СОРЕВНОВАНИЙ 
</t>
    </r>
    <r>
      <rPr>
        <b/>
        <sz val="12"/>
        <rFont val="Arial"/>
        <family val="2"/>
      </rPr>
      <t>в дисциплине: "дистанция-пешеходная" 3 класса, код ВРВС 0840091811Я
Командное первенство</t>
    </r>
  </si>
  <si>
    <t>Силантьев Артем</t>
  </si>
  <si>
    <t>Балашев Кирилл</t>
  </si>
  <si>
    <t>Чудиевич Ярослав</t>
  </si>
  <si>
    <t>Вередина Дарья</t>
  </si>
  <si>
    <t>Отсечка</t>
  </si>
  <si>
    <t xml:space="preserve"> ГДДЮТ</t>
  </si>
  <si>
    <t>Квалификационный ранг динстанции: 130</t>
  </si>
  <si>
    <t>Сумма
 штрафов</t>
  </si>
  <si>
    <t>% от результата
 победителя</t>
  </si>
  <si>
    <t>Выполненный
 норматив</t>
  </si>
  <si>
    <t>Квалификационный ранг динстанции: 235</t>
  </si>
  <si>
    <t>Квалификационный ранг динстанции: не определен</t>
  </si>
  <si>
    <t>Квалификационный ранг динстанции: 2</t>
  </si>
  <si>
    <t>Квалификационный ранг динстанции: 9</t>
  </si>
  <si>
    <t>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</si>
</sst>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[h]:mm:ss;@"/>
    <numFmt numFmtId="166" formatCode="h:mm:ss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0" xfId="0" applyNumberForma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/>
    </xf>
    <xf numFmtId="21" fontId="0" fillId="0" borderId="0" xfId="0" applyNumberFormat="1" applyFill="1" applyAlignment="1">
      <alignment/>
    </xf>
    <xf numFmtId="21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21" fontId="0" fillId="0" borderId="11" xfId="0" applyNumberFormat="1" applyFill="1" applyBorder="1" applyAlignment="1">
      <alignment/>
    </xf>
    <xf numFmtId="21" fontId="0" fillId="0" borderId="12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/>
    </xf>
    <xf numFmtId="21" fontId="0" fillId="0" borderId="16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166" fontId="0" fillId="0" borderId="16" xfId="0" applyNumberForma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166" fontId="0" fillId="0" borderId="12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65" fontId="0" fillId="0" borderId="16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vertical="center" textRotation="90" wrapText="1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textRotation="90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21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9" fontId="0" fillId="0" borderId="12" xfId="0" applyNumberFormat="1" applyFill="1" applyBorder="1" applyAlignment="1">
      <alignment horizontal="center" vertical="center"/>
    </xf>
    <xf numFmtId="9" fontId="0" fillId="0" borderId="16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textRotation="90"/>
    </xf>
    <xf numFmtId="0" fontId="8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0" fillId="0" borderId="24" xfId="0" applyNumberFormat="1" applyFill="1" applyBorder="1" applyAlignment="1">
      <alignment horizontal="center" vertical="center"/>
    </xf>
    <xf numFmtId="166" fontId="0" fillId="0" borderId="35" xfId="0" applyNumberFormat="1" applyFill="1" applyBorder="1" applyAlignment="1">
      <alignment horizontal="center" vertical="center"/>
    </xf>
    <xf numFmtId="166" fontId="0" fillId="0" borderId="36" xfId="0" applyNumberForma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ST_20-21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90;\&#1055;&#1088;&#1077;&#1076;&#1074;&#1072;&#1088;&#1080;&#1090;&#1077;&#1083;&#1100;&#1072;&#1085;&#1103;%20&#1079;&#1072;&#1103;&#1074;&#1082;&#1072;%20&#1054;&#1088;&#1080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Комитет по физической культуре, спорту и туризму администрации г.Новокузнецка
Комитет образования и науки администрации г.Новокузнецка
МБОУ ДОД "Городской Дворец детского (юношеского) творчества им.Н.К.Крупской"</v>
          </cell>
        </row>
        <row r="25">
          <cell r="C25" t="str">
            <v>Первенство г.Новокузнецка по спортивному туризму на пешеходных дистанциях</v>
          </cell>
        </row>
        <row r="26">
          <cell r="C26" t="str">
            <v>20-21 сентября 2014 года</v>
          </cell>
        </row>
        <row r="27">
          <cell r="C27" t="str">
            <v>г.Новокузнецк, Кузнецкий район</v>
          </cell>
        </row>
        <row r="29">
          <cell r="C29" t="str">
            <v>В.А.Беликов, СС1К, г. Новокузнецк</v>
          </cell>
        </row>
        <row r="30">
          <cell r="C30" t="str">
            <v>О.С.Пашкова СС2К, г. Новокузнецк</v>
          </cell>
        </row>
        <row r="32">
          <cell r="C32" t="str">
            <v>О.С.Пашкова СС2К, г. Новокузнецк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G46" t="str">
            <v>МЖ-12</v>
          </cell>
          <cell r="I46">
            <v>30</v>
          </cell>
          <cell r="K46">
            <v>30</v>
          </cell>
          <cell r="M46">
            <v>2004</v>
          </cell>
          <cell r="N46">
            <v>2001</v>
          </cell>
          <cell r="P46" t="str">
            <v>б/р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G47" t="str">
            <v>МЖ-14</v>
          </cell>
          <cell r="I47">
            <v>30</v>
          </cell>
          <cell r="K47">
            <v>30</v>
          </cell>
          <cell r="M47">
            <v>2000</v>
          </cell>
          <cell r="N47">
            <v>1999</v>
          </cell>
          <cell r="P47" t="str">
            <v>б/р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G48" t="str">
            <v>МЖ-16</v>
          </cell>
          <cell r="I48">
            <v>30</v>
          </cell>
          <cell r="K48">
            <v>30</v>
          </cell>
          <cell r="M48">
            <v>1996</v>
          </cell>
          <cell r="N48">
            <v>1993</v>
          </cell>
          <cell r="P48" t="str">
            <v>1ю</v>
          </cell>
          <cell r="Q48">
            <v>1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2.1</v>
          </cell>
          <cell r="B2" t="str">
            <v> ГДДЮТ - "СОШ№36"</v>
          </cell>
          <cell r="C2" t="str">
            <v>Новоильинский район</v>
          </cell>
          <cell r="D2" t="str">
            <v>Куртукова Светлана Анатольевна</v>
          </cell>
          <cell r="E2" t="str">
            <v>2.1</v>
          </cell>
          <cell r="F2">
            <v>1</v>
          </cell>
          <cell r="H2" t="str">
            <v>Натурин Григорий</v>
          </cell>
          <cell r="I2" t="str">
            <v>30.03.00</v>
          </cell>
          <cell r="J2" t="str">
            <v>2ю</v>
          </cell>
          <cell r="K2" t="str">
            <v>м</v>
          </cell>
          <cell r="L2" t="str">
            <v>ЮН/ДЕВ_2</v>
          </cell>
          <cell r="N2">
            <v>1</v>
          </cell>
          <cell r="O2" t="str">
            <v/>
          </cell>
          <cell r="P2">
            <v>1</v>
          </cell>
        </row>
        <row r="3">
          <cell r="A3" t="str">
            <v>2.2</v>
          </cell>
          <cell r="B3" t="str">
            <v> ГДДЮТ - "СОШ№36"</v>
          </cell>
          <cell r="C3" t="str">
            <v>Новоильинский район</v>
          </cell>
          <cell r="D3" t="str">
            <v>Куртукова Светлана Анатольевна</v>
          </cell>
          <cell r="E3" t="str">
            <v>2.2</v>
          </cell>
          <cell r="F3">
            <v>2</v>
          </cell>
          <cell r="H3" t="str">
            <v>Козин Данил</v>
          </cell>
          <cell r="I3" t="str">
            <v>17.01.00</v>
          </cell>
          <cell r="J3" t="str">
            <v>2ю</v>
          </cell>
          <cell r="K3" t="str">
            <v>м</v>
          </cell>
          <cell r="L3" t="str">
            <v>ЮН/ДЕВ_2</v>
          </cell>
          <cell r="N3">
            <v>1</v>
          </cell>
          <cell r="O3" t="str">
            <v/>
          </cell>
          <cell r="P3">
            <v>1</v>
          </cell>
        </row>
        <row r="4">
          <cell r="A4" t="str">
            <v>2.3</v>
          </cell>
          <cell r="B4" t="str">
            <v> ГДДЮТ - "СОШ№36"</v>
          </cell>
          <cell r="C4" t="str">
            <v>Новоильинский район</v>
          </cell>
          <cell r="D4" t="str">
            <v>Куртукова Светлана Анатольевна</v>
          </cell>
          <cell r="E4" t="str">
            <v>2.3</v>
          </cell>
          <cell r="F4">
            <v>3</v>
          </cell>
          <cell r="H4" t="str">
            <v>Филиппов Николай</v>
          </cell>
          <cell r="I4" t="str">
            <v>30.03.00</v>
          </cell>
          <cell r="J4" t="str">
            <v>2ю</v>
          </cell>
          <cell r="K4" t="str">
            <v>м</v>
          </cell>
          <cell r="L4" t="str">
            <v>ЮН/ДЕВ_2</v>
          </cell>
          <cell r="N4">
            <v>1</v>
          </cell>
          <cell r="O4" t="str">
            <v/>
          </cell>
          <cell r="P4">
            <v>2</v>
          </cell>
        </row>
        <row r="5">
          <cell r="A5" t="str">
            <v>2.4</v>
          </cell>
          <cell r="B5" t="str">
            <v> ГДДЮТ - "СОШ№36"</v>
          </cell>
          <cell r="C5" t="str">
            <v>Новоильинский район</v>
          </cell>
          <cell r="D5" t="str">
            <v>Куртукова Светлана Анатольевна</v>
          </cell>
          <cell r="E5" t="str">
            <v>2.4</v>
          </cell>
          <cell r="F5">
            <v>4</v>
          </cell>
          <cell r="H5" t="str">
            <v>Ильичёв Никита</v>
          </cell>
          <cell r="I5" t="str">
            <v>13.04.00</v>
          </cell>
          <cell r="J5" t="str">
            <v>2ю</v>
          </cell>
          <cell r="K5" t="str">
            <v>м</v>
          </cell>
          <cell r="L5" t="str">
            <v>ЮН/ДЕВ_2</v>
          </cell>
          <cell r="N5">
            <v>1</v>
          </cell>
          <cell r="O5" t="str">
            <v/>
          </cell>
          <cell r="P5">
            <v>2</v>
          </cell>
        </row>
        <row r="6">
          <cell r="A6" t="str">
            <v>2.5</v>
          </cell>
          <cell r="B6" t="str">
            <v> ГДДЮТ - "СОШ№36"</v>
          </cell>
          <cell r="C6" t="str">
            <v>Новоильинский район</v>
          </cell>
          <cell r="D6" t="str">
            <v>Куртукова Светлана Анатольевна</v>
          </cell>
          <cell r="E6" t="str">
            <v>2.5</v>
          </cell>
          <cell r="F6">
            <v>5</v>
          </cell>
          <cell r="H6" t="str">
            <v>Бадикова Ирина</v>
          </cell>
          <cell r="I6" t="str">
            <v>21.12.00</v>
          </cell>
          <cell r="J6" t="str">
            <v>2ю</v>
          </cell>
          <cell r="K6" t="str">
            <v>ж</v>
          </cell>
          <cell r="L6" t="str">
            <v>ЮН/ДЕВ_2</v>
          </cell>
          <cell r="N6">
            <v>1</v>
          </cell>
          <cell r="O6" t="str">
            <v/>
          </cell>
          <cell r="P6">
            <v>1</v>
          </cell>
        </row>
        <row r="7">
          <cell r="A7" t="str">
            <v>2.6</v>
          </cell>
          <cell r="B7" t="str">
            <v> ГДДЮТ - "СОШ№36"</v>
          </cell>
          <cell r="C7" t="str">
            <v>Новоильинский район</v>
          </cell>
          <cell r="D7" t="str">
            <v>Куртукова Светлана Анатольевна</v>
          </cell>
          <cell r="E7" t="str">
            <v>2.6</v>
          </cell>
          <cell r="F7">
            <v>6</v>
          </cell>
          <cell r="H7" t="str">
            <v>Быкова Алина</v>
          </cell>
          <cell r="I7" t="str">
            <v>21.09.00</v>
          </cell>
          <cell r="J7" t="str">
            <v>2ю</v>
          </cell>
          <cell r="K7" t="str">
            <v>ж</v>
          </cell>
          <cell r="L7" t="str">
            <v>ЮН/ДЕВ_2</v>
          </cell>
          <cell r="N7">
            <v>1</v>
          </cell>
          <cell r="O7" t="str">
            <v/>
          </cell>
          <cell r="P7">
            <v>1</v>
          </cell>
        </row>
        <row r="8">
          <cell r="A8" t="str">
            <v>2.7</v>
          </cell>
          <cell r="B8" t="str">
            <v> ГДДЮТ - "СОШ№36"</v>
          </cell>
          <cell r="C8" t="str">
            <v>Новоильинский район</v>
          </cell>
          <cell r="D8" t="str">
            <v>Куртукова Светлана Анатольевна</v>
          </cell>
          <cell r="E8" t="str">
            <v>2.7</v>
          </cell>
          <cell r="F8">
            <v>7</v>
          </cell>
          <cell r="H8" t="str">
            <v>Ярикова Ксения</v>
          </cell>
          <cell r="I8" t="str">
            <v>14.05.00</v>
          </cell>
          <cell r="J8" t="str">
            <v>2ю</v>
          </cell>
          <cell r="K8" t="str">
            <v>ж</v>
          </cell>
          <cell r="L8" t="str">
            <v>ЮН/ДЕВ_2</v>
          </cell>
          <cell r="N8">
            <v>1</v>
          </cell>
          <cell r="O8" t="str">
            <v/>
          </cell>
          <cell r="P8">
            <v>2</v>
          </cell>
        </row>
        <row r="9">
          <cell r="A9" t="str">
            <v>2.8</v>
          </cell>
          <cell r="B9" t="str">
            <v> ГДДЮТ - "СОШ№36"</v>
          </cell>
          <cell r="C9" t="str">
            <v>Новоильинский район</v>
          </cell>
          <cell r="D9" t="str">
            <v>Куртукова Светлана Анатольевна</v>
          </cell>
          <cell r="E9" t="str">
            <v>2.8</v>
          </cell>
          <cell r="F9">
            <v>8</v>
          </cell>
          <cell r="H9" t="str">
            <v>Чистова Екатерина</v>
          </cell>
          <cell r="I9" t="str">
            <v>08.07.00</v>
          </cell>
          <cell r="J9" t="str">
            <v>2ю</v>
          </cell>
          <cell r="K9" t="str">
            <v>ж</v>
          </cell>
          <cell r="L9" t="str">
            <v>ЮН/ДЕВ_2</v>
          </cell>
          <cell r="N9">
            <v>1</v>
          </cell>
          <cell r="O9" t="str">
            <v/>
          </cell>
          <cell r="P9">
            <v>2</v>
          </cell>
        </row>
        <row r="10">
          <cell r="A10" t="str">
            <v>2.9</v>
          </cell>
          <cell r="B10" t="str">
            <v> ГДДЮТ - "СОШ№36"</v>
          </cell>
          <cell r="C10" t="str">
            <v>Новоильинский район</v>
          </cell>
          <cell r="D10" t="str">
            <v>Куртукова Светлана Анатольевна</v>
          </cell>
          <cell r="E10" t="str">
            <v>2.9</v>
          </cell>
          <cell r="F10">
            <v>9</v>
          </cell>
          <cell r="H10" t="str">
            <v>Трашков Никита</v>
          </cell>
          <cell r="I10" t="str">
            <v>26.07.04</v>
          </cell>
          <cell r="J10" t="str">
            <v>б/р</v>
          </cell>
          <cell r="K10" t="str">
            <v>м</v>
          </cell>
          <cell r="L10" t="str">
            <v>МАЛ/ДЕВЧ_1</v>
          </cell>
          <cell r="N10">
            <v>1</v>
          </cell>
          <cell r="O10" t="str">
            <v/>
          </cell>
        </row>
        <row r="11">
          <cell r="A11" t="str">
            <v>2.10</v>
          </cell>
          <cell r="B11" t="str">
            <v> ГДДЮТ - "СОШ№36"</v>
          </cell>
          <cell r="C11" t="str">
            <v>Новоильинский район</v>
          </cell>
          <cell r="D11" t="str">
            <v>Куртукова Светлана Анатольевна</v>
          </cell>
          <cell r="E11" t="str">
            <v>2.10</v>
          </cell>
          <cell r="F11">
            <v>10</v>
          </cell>
          <cell r="H11" t="str">
            <v>Любимов Александр</v>
          </cell>
          <cell r="I11" t="str">
            <v>12.08.03</v>
          </cell>
          <cell r="J11" t="str">
            <v>б/р</v>
          </cell>
          <cell r="K11" t="str">
            <v>м</v>
          </cell>
          <cell r="L11" t="str">
            <v>МАЛ/ДЕВЧ_1</v>
          </cell>
          <cell r="N11">
            <v>1</v>
          </cell>
          <cell r="O11" t="str">
            <v/>
          </cell>
        </row>
        <row r="12">
          <cell r="A12" t="str">
            <v>11.1</v>
          </cell>
          <cell r="B12" t="str">
            <v>ГДДЮТ</v>
          </cell>
          <cell r="C12" t="str">
            <v>Новокузнецк</v>
          </cell>
          <cell r="D12" t="str">
            <v>Осипова Галина Викторовна</v>
          </cell>
          <cell r="E12" t="str">
            <v>11.1</v>
          </cell>
          <cell r="F12">
            <v>1</v>
          </cell>
          <cell r="H12" t="str">
            <v>Кошелева Дарья</v>
          </cell>
          <cell r="I12" t="str">
            <v>01.01.2001</v>
          </cell>
          <cell r="J12" t="str">
            <v>б/р</v>
          </cell>
          <cell r="K12" t="str">
            <v>ж</v>
          </cell>
          <cell r="L12" t="str">
            <v>МАЛ/ДЕВЧ</v>
          </cell>
          <cell r="N12">
            <v>1</v>
          </cell>
          <cell r="O12" t="str">
            <v/>
          </cell>
          <cell r="P12">
            <v>1</v>
          </cell>
        </row>
        <row r="13">
          <cell r="A13" t="str">
            <v>11.2</v>
          </cell>
          <cell r="B13" t="str">
            <v>ГДДЮТ</v>
          </cell>
          <cell r="C13" t="str">
            <v>Новокузнецк</v>
          </cell>
          <cell r="D13" t="str">
            <v>Осипова Галина Викторовна</v>
          </cell>
          <cell r="E13" t="str">
            <v>11.2</v>
          </cell>
          <cell r="F13">
            <v>2</v>
          </cell>
          <cell r="H13" t="str">
            <v>Павленко Илья</v>
          </cell>
          <cell r="I13" t="str">
            <v>01.01.2001</v>
          </cell>
          <cell r="J13" t="str">
            <v>б/р</v>
          </cell>
          <cell r="K13" t="str">
            <v>м</v>
          </cell>
          <cell r="L13" t="str">
            <v>МАЛ/ДЕВЧ</v>
          </cell>
          <cell r="N13">
            <v>1</v>
          </cell>
          <cell r="O13" t="str">
            <v/>
          </cell>
          <cell r="P13">
            <v>1</v>
          </cell>
        </row>
        <row r="14">
          <cell r="A14" t="str">
            <v>11.3</v>
          </cell>
          <cell r="B14" t="str">
            <v>ГДДЮТ</v>
          </cell>
          <cell r="C14" t="str">
            <v>Новокузнецк</v>
          </cell>
          <cell r="D14" t="str">
            <v>Осипова Галина Викторовна</v>
          </cell>
          <cell r="E14" t="str">
            <v>11.3</v>
          </cell>
          <cell r="F14">
            <v>3</v>
          </cell>
          <cell r="H14" t="str">
            <v>Гребенев Данил</v>
          </cell>
          <cell r="I14" t="str">
            <v>01.01.2001</v>
          </cell>
          <cell r="J14" t="str">
            <v>б/р</v>
          </cell>
          <cell r="K14" t="str">
            <v>м</v>
          </cell>
          <cell r="L14" t="str">
            <v>МАЛ/ДЕВЧ</v>
          </cell>
          <cell r="N14">
            <v>1</v>
          </cell>
          <cell r="O14" t="str">
            <v/>
          </cell>
          <cell r="P14">
            <v>1</v>
          </cell>
        </row>
        <row r="15">
          <cell r="A15" t="str">
            <v>11.4</v>
          </cell>
          <cell r="B15" t="str">
            <v>ГДДЮТ</v>
          </cell>
          <cell r="C15" t="str">
            <v>Новокузнецк</v>
          </cell>
          <cell r="D15" t="str">
            <v>Осипова Галина Викторовна</v>
          </cell>
          <cell r="E15" t="str">
            <v>11.4</v>
          </cell>
          <cell r="F15">
            <v>4</v>
          </cell>
          <cell r="H15" t="str">
            <v>Бережная Олеся</v>
          </cell>
          <cell r="I15" t="str">
            <v>01.01.2001</v>
          </cell>
          <cell r="J15" t="str">
            <v>б/р</v>
          </cell>
          <cell r="K15" t="str">
            <v>ж</v>
          </cell>
          <cell r="L15" t="str">
            <v>МАЛ/ДЕВЧ</v>
          </cell>
          <cell r="N15">
            <v>1</v>
          </cell>
          <cell r="O15" t="str">
            <v/>
          </cell>
          <cell r="P15">
            <v>1</v>
          </cell>
        </row>
        <row r="16">
          <cell r="A16" t="str">
            <v>11.5</v>
          </cell>
          <cell r="B16" t="str">
            <v>ГДДЮТ</v>
          </cell>
          <cell r="C16" t="str">
            <v>Новокузнецк</v>
          </cell>
          <cell r="D16" t="str">
            <v>Осипова Галина Викторовна</v>
          </cell>
          <cell r="E16" t="str">
            <v>11.5</v>
          </cell>
          <cell r="F16">
            <v>5</v>
          </cell>
          <cell r="H16" t="str">
            <v>Мишин Сергей</v>
          </cell>
          <cell r="I16" t="str">
            <v>01.01.1996</v>
          </cell>
          <cell r="J16" t="str">
            <v>б/р</v>
          </cell>
          <cell r="K16" t="str">
            <v>м</v>
          </cell>
          <cell r="L16" t="str">
            <v>ЮНР/ЮНРК</v>
          </cell>
          <cell r="N16">
            <v>1</v>
          </cell>
          <cell r="O16" t="str">
            <v/>
          </cell>
        </row>
        <row r="17">
          <cell r="A17" t="str">
            <v>11.6</v>
          </cell>
          <cell r="B17" t="str">
            <v>ГДДЮТ</v>
          </cell>
          <cell r="C17" t="str">
            <v>Новокузнецк</v>
          </cell>
          <cell r="D17" t="str">
            <v>Пашкова Ольга Сергеевна</v>
          </cell>
          <cell r="E17" t="str">
            <v>11.6</v>
          </cell>
          <cell r="F17">
            <v>6</v>
          </cell>
          <cell r="H17" t="str">
            <v>Васильева Елена</v>
          </cell>
          <cell r="I17" t="str">
            <v>01.01.1999</v>
          </cell>
          <cell r="J17" t="str">
            <v>б/р</v>
          </cell>
          <cell r="K17" t="str">
            <v>ж</v>
          </cell>
          <cell r="L17" t="str">
            <v>ЮН/ДЕВ</v>
          </cell>
          <cell r="N17">
            <v>1</v>
          </cell>
          <cell r="O17" t="str">
            <v/>
          </cell>
        </row>
        <row r="18">
          <cell r="A18" t="str">
            <v>11.7</v>
          </cell>
          <cell r="B18" t="str">
            <v>ГДДЮТ</v>
          </cell>
          <cell r="C18" t="str">
            <v>Новокузнецк</v>
          </cell>
          <cell r="D18" t="str">
            <v>Пашкова Ольга Сергеевна</v>
          </cell>
          <cell r="E18" t="str">
            <v>11.7</v>
          </cell>
          <cell r="F18">
            <v>7</v>
          </cell>
          <cell r="H18" t="str">
            <v>Разыграева Екатерина</v>
          </cell>
          <cell r="I18" t="str">
            <v>01.01.1999</v>
          </cell>
          <cell r="J18" t="str">
            <v>б/р</v>
          </cell>
          <cell r="K18" t="str">
            <v>ж</v>
          </cell>
          <cell r="L18" t="str">
            <v>ЮН/ДЕВ</v>
          </cell>
          <cell r="N18">
            <v>1</v>
          </cell>
          <cell r="O18" t="str">
            <v/>
          </cell>
        </row>
        <row r="19">
          <cell r="A19" t="str">
            <v>11.8</v>
          </cell>
          <cell r="B19" t="str">
            <v>ГДДЮТ</v>
          </cell>
          <cell r="C19" t="str">
            <v>Новокузнецк</v>
          </cell>
          <cell r="D19" t="str">
            <v>Пашкова Ольга Сергеевна</v>
          </cell>
          <cell r="E19" t="str">
            <v>11.8</v>
          </cell>
          <cell r="F19">
            <v>8</v>
          </cell>
          <cell r="H19" t="str">
            <v>Зотова Екатерина</v>
          </cell>
          <cell r="I19" t="str">
            <v>12.08.2001</v>
          </cell>
          <cell r="J19" t="str">
            <v>б/р</v>
          </cell>
          <cell r="K19" t="str">
            <v>ж</v>
          </cell>
          <cell r="L19" t="str">
            <v>МАЛ/ДЕВЧ</v>
          </cell>
          <cell r="N19">
            <v>1</v>
          </cell>
          <cell r="O19" t="str">
            <v/>
          </cell>
        </row>
        <row r="20">
          <cell r="A20" t="str">
            <v>11.9</v>
          </cell>
          <cell r="B20" t="str">
            <v>ГДДЮТ</v>
          </cell>
          <cell r="C20" t="str">
            <v>Новокузнецк</v>
          </cell>
          <cell r="D20" t="str">
            <v>Пашкова Ольга Сергеевна</v>
          </cell>
          <cell r="E20" t="str">
            <v>11.9</v>
          </cell>
          <cell r="F20">
            <v>9</v>
          </cell>
          <cell r="H20" t="str">
            <v>Соловьева Анна</v>
          </cell>
          <cell r="I20" t="str">
            <v>23.09.2002</v>
          </cell>
          <cell r="J20" t="str">
            <v>б/р</v>
          </cell>
          <cell r="K20" t="str">
            <v>ж</v>
          </cell>
          <cell r="L20" t="str">
            <v>МАЛ/ДЕВЧ</v>
          </cell>
          <cell r="N20">
            <v>1</v>
          </cell>
          <cell r="O20" t="str">
            <v/>
          </cell>
        </row>
        <row r="21">
          <cell r="A21" t="str">
            <v>11.10</v>
          </cell>
          <cell r="B21" t="str">
            <v>ГДДЮТ</v>
          </cell>
          <cell r="C21" t="str">
            <v>Новокузнецк</v>
          </cell>
          <cell r="D21" t="str">
            <v>Пашкова Ольга Сергеевна</v>
          </cell>
          <cell r="E21" t="str">
            <v>11.10</v>
          </cell>
          <cell r="F21">
            <v>10</v>
          </cell>
          <cell r="H21" t="str">
            <v>Кириченко Павел</v>
          </cell>
          <cell r="I21" t="str">
            <v>07.04.2002</v>
          </cell>
          <cell r="J21" t="str">
            <v>б/р</v>
          </cell>
          <cell r="K21" t="str">
            <v>м</v>
          </cell>
          <cell r="L21" t="str">
            <v>МАЛ/ДЕВЧ</v>
          </cell>
          <cell r="N21">
            <v>1</v>
          </cell>
          <cell r="O21" t="str">
            <v/>
          </cell>
        </row>
        <row r="22">
          <cell r="A22" t="str">
            <v>11.11</v>
          </cell>
          <cell r="B22" t="str">
            <v>ГДДЮТ</v>
          </cell>
          <cell r="C22" t="str">
            <v>Новокузнецк</v>
          </cell>
          <cell r="D22" t="str">
            <v>Пашкова Ольга Сергеевна</v>
          </cell>
          <cell r="E22" t="str">
            <v>11.11</v>
          </cell>
          <cell r="F22">
            <v>11</v>
          </cell>
          <cell r="H22" t="str">
            <v>Чернышов Даниил</v>
          </cell>
          <cell r="I22" t="str">
            <v>23.04.2002</v>
          </cell>
          <cell r="J22" t="str">
            <v>б/р</v>
          </cell>
          <cell r="K22" t="str">
            <v>м</v>
          </cell>
          <cell r="L22" t="str">
            <v>МАЛ/ДЕВЧ</v>
          </cell>
          <cell r="N22">
            <v>1</v>
          </cell>
          <cell r="O22" t="str">
            <v/>
          </cell>
        </row>
        <row r="23">
          <cell r="A23" t="str">
            <v>11.12</v>
          </cell>
          <cell r="B23" t="str">
            <v>ГДДЮТ</v>
          </cell>
          <cell r="C23" t="str">
            <v>Новокузнецк</v>
          </cell>
          <cell r="D23" t="str">
            <v>Пашкова Ольга Сергеевна</v>
          </cell>
          <cell r="E23" t="str">
            <v>11.12</v>
          </cell>
          <cell r="F23">
            <v>12</v>
          </cell>
          <cell r="H23" t="str">
            <v>Куклин Роман</v>
          </cell>
          <cell r="I23" t="str">
            <v>12.02.2001</v>
          </cell>
          <cell r="J23" t="str">
            <v>б/р</v>
          </cell>
          <cell r="K23" t="str">
            <v>м</v>
          </cell>
          <cell r="L23" t="str">
            <v>МАЛ/ДЕВЧ</v>
          </cell>
          <cell r="N23">
            <v>1</v>
          </cell>
          <cell r="O23" t="str">
            <v/>
          </cell>
          <cell r="Q23">
            <v>0</v>
          </cell>
          <cell r="R23">
            <v>2001</v>
          </cell>
          <cell r="U23" t="e">
            <v>#N/A</v>
          </cell>
        </row>
        <row r="24">
          <cell r="A24" t="str">
            <v>11.13</v>
          </cell>
          <cell r="B24" t="str">
            <v>ГДДЮТ</v>
          </cell>
          <cell r="C24" t="str">
            <v>Новокузнецк</v>
          </cell>
          <cell r="D24" t="str">
            <v>Пашкова Ольга Сергеевна</v>
          </cell>
          <cell r="E24" t="str">
            <v>11.13</v>
          </cell>
          <cell r="F24">
            <v>13</v>
          </cell>
          <cell r="H24" t="str">
            <v>Панин Андрей</v>
          </cell>
          <cell r="I24" t="str">
            <v>23.01.2003</v>
          </cell>
          <cell r="J24" t="str">
            <v>б/р</v>
          </cell>
          <cell r="K24" t="str">
            <v>м</v>
          </cell>
          <cell r="L24" t="str">
            <v>МАЛ/ДЕВЧ</v>
          </cell>
          <cell r="N24">
            <v>1</v>
          </cell>
          <cell r="O24" t="str">
            <v/>
          </cell>
          <cell r="Q24">
            <v>0</v>
          </cell>
          <cell r="R24">
            <v>2003</v>
          </cell>
          <cell r="U24" t="e">
            <v>#N/A</v>
          </cell>
        </row>
        <row r="25">
          <cell r="A25" t="str">
            <v>11.14</v>
          </cell>
          <cell r="B25" t="str">
            <v>ГДДЮТ</v>
          </cell>
          <cell r="C25" t="str">
            <v>Новокузнецк</v>
          </cell>
          <cell r="D25" t="str">
            <v>Пашкова Ольга Сергеевна</v>
          </cell>
          <cell r="E25" t="str">
            <v>11.14</v>
          </cell>
          <cell r="F25">
            <v>14</v>
          </cell>
          <cell r="H25" t="str">
            <v>Бирюков Тимур</v>
          </cell>
          <cell r="I25" t="str">
            <v>31.05.2003</v>
          </cell>
          <cell r="J25" t="str">
            <v>б/р</v>
          </cell>
          <cell r="K25" t="str">
            <v>м</v>
          </cell>
          <cell r="L25" t="str">
            <v>МАЛ/ДЕВЧ</v>
          </cell>
          <cell r="N25">
            <v>1</v>
          </cell>
          <cell r="O25" t="str">
            <v/>
          </cell>
          <cell r="Q25">
            <v>0</v>
          </cell>
          <cell r="R25">
            <v>2003</v>
          </cell>
          <cell r="U25" t="e">
            <v>#N/A</v>
          </cell>
        </row>
        <row r="26">
          <cell r="A26" t="str">
            <v>11.15</v>
          </cell>
          <cell r="B26" t="str">
            <v>ГДДЮТ</v>
          </cell>
          <cell r="C26" t="str">
            <v>Новокузнецк</v>
          </cell>
          <cell r="D26" t="str">
            <v>Пашкова Ольга Сергеевна</v>
          </cell>
          <cell r="E26" t="str">
            <v>11.15</v>
          </cell>
          <cell r="F26">
            <v>15</v>
          </cell>
          <cell r="H26" t="str">
            <v>Зотов Владимир</v>
          </cell>
          <cell r="I26" t="str">
            <v>12.12.2003</v>
          </cell>
          <cell r="J26" t="str">
            <v>б/р</v>
          </cell>
          <cell r="K26" t="str">
            <v>м</v>
          </cell>
          <cell r="L26" t="str">
            <v>МАЛ/ДЕВЧ</v>
          </cell>
          <cell r="N26">
            <v>1</v>
          </cell>
          <cell r="O26" t="str">
            <v/>
          </cell>
          <cell r="Q26">
            <v>0</v>
          </cell>
          <cell r="R26">
            <v>2003</v>
          </cell>
          <cell r="U26" t="e">
            <v>#N/A</v>
          </cell>
        </row>
        <row r="27">
          <cell r="A27" t="str">
            <v>4.1</v>
          </cell>
          <cell r="B27" t="str">
            <v>ДДТ № 3</v>
          </cell>
          <cell r="C27" t="str">
            <v>Новокузнецк</v>
          </cell>
          <cell r="D27" t="str">
            <v>Чернышенко Павел Васильевич</v>
          </cell>
          <cell r="E27" t="str">
            <v>4.1</v>
          </cell>
          <cell r="F27">
            <v>1</v>
          </cell>
          <cell r="H27" t="str">
            <v>Пудовкин Андрей</v>
          </cell>
          <cell r="I27" t="str">
            <v>2003</v>
          </cell>
          <cell r="J27" t="str">
            <v>б/р</v>
          </cell>
          <cell r="K27" t="str">
            <v>м</v>
          </cell>
          <cell r="L27" t="str">
            <v>МАЛ/ДЕВЧ_1</v>
          </cell>
          <cell r="N27">
            <v>1</v>
          </cell>
          <cell r="O27" t="str">
            <v/>
          </cell>
        </row>
        <row r="28">
          <cell r="A28" t="str">
            <v>4.2</v>
          </cell>
          <cell r="B28" t="str">
            <v>ДДТ № 3</v>
          </cell>
          <cell r="C28" t="str">
            <v>Новокузнецк</v>
          </cell>
          <cell r="D28" t="str">
            <v>Чернышенко Павел Васильевич</v>
          </cell>
          <cell r="E28" t="str">
            <v>4.2</v>
          </cell>
          <cell r="F28">
            <v>2</v>
          </cell>
          <cell r="H28" t="str">
            <v>Козырев Андрей</v>
          </cell>
          <cell r="I28" t="str">
            <v>2001</v>
          </cell>
          <cell r="J28" t="str">
            <v>б/р</v>
          </cell>
          <cell r="K28" t="str">
            <v>м</v>
          </cell>
          <cell r="L28" t="str">
            <v>МАЛ/ДЕВЧ_1</v>
          </cell>
          <cell r="N28">
            <v>1</v>
          </cell>
          <cell r="O28" t="str">
            <v/>
          </cell>
        </row>
        <row r="29">
          <cell r="A29" t="str">
            <v>4.3</v>
          </cell>
          <cell r="B29" t="str">
            <v>ДДТ № 3</v>
          </cell>
          <cell r="C29" t="str">
            <v>Новокузнецк</v>
          </cell>
          <cell r="D29" t="str">
            <v>Чернышенко Павел Васильевич</v>
          </cell>
          <cell r="E29" t="str">
            <v>4.3</v>
          </cell>
          <cell r="F29">
            <v>3</v>
          </cell>
          <cell r="H29" t="str">
            <v>Зуев Михаил</v>
          </cell>
          <cell r="I29" t="str">
            <v>1999</v>
          </cell>
          <cell r="J29" t="str">
            <v>1ю</v>
          </cell>
          <cell r="K29" t="str">
            <v>м</v>
          </cell>
          <cell r="L29" t="str">
            <v>ЮН/ДЕВ_2</v>
          </cell>
          <cell r="N29">
            <v>1</v>
          </cell>
          <cell r="O29" t="str">
            <v/>
          </cell>
        </row>
        <row r="30">
          <cell r="A30" t="str">
            <v>4.4</v>
          </cell>
          <cell r="B30" t="str">
            <v>ДДТ № 3</v>
          </cell>
          <cell r="C30" t="str">
            <v>Новокузнецк</v>
          </cell>
          <cell r="D30" t="str">
            <v>Чернышенко Павел Васильевич</v>
          </cell>
          <cell r="E30" t="str">
            <v>4.4</v>
          </cell>
          <cell r="F30">
            <v>4</v>
          </cell>
          <cell r="H30" t="str">
            <v>Эрнст Виктор</v>
          </cell>
          <cell r="I30" t="str">
            <v>1999</v>
          </cell>
          <cell r="J30" t="str">
            <v>б/р</v>
          </cell>
          <cell r="K30" t="str">
            <v>м</v>
          </cell>
          <cell r="L30" t="str">
            <v>ЮН/ДЕВ_2</v>
          </cell>
          <cell r="N30">
            <v>1</v>
          </cell>
          <cell r="O30" t="str">
            <v/>
          </cell>
        </row>
        <row r="31">
          <cell r="A31" t="str">
            <v>4.5</v>
          </cell>
          <cell r="B31" t="str">
            <v>ДДТ № 3</v>
          </cell>
          <cell r="C31" t="str">
            <v>Новокузнецк</v>
          </cell>
          <cell r="D31" t="str">
            <v>Чернышенко Павел Васильевич</v>
          </cell>
          <cell r="E31" t="str">
            <v>4.5</v>
          </cell>
          <cell r="F31">
            <v>5</v>
          </cell>
          <cell r="H31" t="str">
            <v>Козырев Иван</v>
          </cell>
          <cell r="I31" t="str">
            <v>1994</v>
          </cell>
          <cell r="J31" t="str">
            <v>I</v>
          </cell>
          <cell r="K31" t="str">
            <v>м</v>
          </cell>
          <cell r="L31" t="str">
            <v>ЮНР/ЮНРК_3</v>
          </cell>
          <cell r="N31">
            <v>1</v>
          </cell>
          <cell r="O31" t="str">
            <v/>
          </cell>
        </row>
        <row r="32">
          <cell r="A32" t="str">
            <v>3.1</v>
          </cell>
          <cell r="B32" t="str">
            <v>ДДТ Калтан</v>
          </cell>
          <cell r="C32" t="str">
            <v>Калтанский городской округ</v>
          </cell>
          <cell r="D32" t="str">
            <v>Разволяев Дмитрий Олегович</v>
          </cell>
          <cell r="E32" t="str">
            <v>3.1</v>
          </cell>
          <cell r="F32">
            <v>1</v>
          </cell>
          <cell r="H32" t="str">
            <v>Силантье Артем</v>
          </cell>
          <cell r="I32" t="str">
            <v>31.10.1996</v>
          </cell>
          <cell r="J32" t="str">
            <v>I</v>
          </cell>
          <cell r="K32" t="str">
            <v>м</v>
          </cell>
          <cell r="L32" t="str">
            <v>ЮНР/ЮНРК_3</v>
          </cell>
          <cell r="N32">
            <v>1</v>
          </cell>
          <cell r="O32" t="str">
            <v/>
          </cell>
          <cell r="P32">
            <v>1</v>
          </cell>
        </row>
        <row r="33">
          <cell r="A33" t="str">
            <v>3.2</v>
          </cell>
          <cell r="B33" t="str">
            <v>ДДТ Калтан</v>
          </cell>
          <cell r="C33" t="str">
            <v>Калтанский городской округ</v>
          </cell>
          <cell r="D33" t="str">
            <v>Разволяев Дмитрий Олегович</v>
          </cell>
          <cell r="E33" t="str">
            <v>3.2</v>
          </cell>
          <cell r="F33">
            <v>2</v>
          </cell>
          <cell r="H33" t="str">
            <v>Шабардин Валерий</v>
          </cell>
          <cell r="I33" t="str">
            <v>2.03.1997</v>
          </cell>
          <cell r="J33" t="str">
            <v>I</v>
          </cell>
          <cell r="K33" t="str">
            <v>м</v>
          </cell>
          <cell r="L33" t="str">
            <v>ЮНР/ЮНРК_3</v>
          </cell>
          <cell r="N33">
            <v>1</v>
          </cell>
          <cell r="O33" t="str">
            <v/>
          </cell>
          <cell r="P33">
            <v>2</v>
          </cell>
        </row>
        <row r="34">
          <cell r="A34" t="str">
            <v>3.3</v>
          </cell>
          <cell r="B34" t="str">
            <v>ДДТ Калтан</v>
          </cell>
          <cell r="C34" t="str">
            <v>Калтанский городской округ</v>
          </cell>
          <cell r="D34" t="str">
            <v>Разволяев Дмитрий Олегович</v>
          </cell>
          <cell r="E34" t="str">
            <v>3.3</v>
          </cell>
          <cell r="F34">
            <v>3</v>
          </cell>
          <cell r="H34" t="str">
            <v>Резников Станислав</v>
          </cell>
          <cell r="I34" t="str">
            <v>18.02.1997</v>
          </cell>
          <cell r="J34" t="str">
            <v>I</v>
          </cell>
          <cell r="K34" t="str">
            <v>м</v>
          </cell>
          <cell r="L34" t="str">
            <v>ЮНР/ЮНРК_3</v>
          </cell>
          <cell r="N34">
            <v>1</v>
          </cell>
          <cell r="O34" t="str">
            <v/>
          </cell>
          <cell r="P34">
            <v>2</v>
          </cell>
        </row>
        <row r="35">
          <cell r="A35" t="str">
            <v>3.4</v>
          </cell>
          <cell r="B35" t="str">
            <v>ДДТ Калтан</v>
          </cell>
          <cell r="C35" t="str">
            <v>Калтанский городской округ</v>
          </cell>
          <cell r="D35" t="str">
            <v>Разволяев Дмитрий Олегович</v>
          </cell>
          <cell r="E35" t="str">
            <v>3.4</v>
          </cell>
          <cell r="F35">
            <v>4</v>
          </cell>
          <cell r="H35" t="str">
            <v>Торопов Владимир</v>
          </cell>
          <cell r="I35" t="str">
            <v>5.09.1998</v>
          </cell>
          <cell r="J35" t="str">
            <v>II</v>
          </cell>
          <cell r="K35" t="str">
            <v>м</v>
          </cell>
          <cell r="L35" t="str">
            <v>ЮНР/ЮНРК_3</v>
          </cell>
          <cell r="N35">
            <v>1</v>
          </cell>
          <cell r="O35" t="str">
            <v/>
          </cell>
          <cell r="P35">
            <v>2</v>
          </cell>
        </row>
        <row r="36">
          <cell r="A36" t="str">
            <v>3.5</v>
          </cell>
          <cell r="B36" t="str">
            <v>ДДТ Калтан</v>
          </cell>
          <cell r="C36" t="str">
            <v>Калтанский городской округ</v>
          </cell>
          <cell r="D36" t="str">
            <v>Разволяев Дмитрий Олегович</v>
          </cell>
          <cell r="E36" t="str">
            <v>3.5</v>
          </cell>
          <cell r="F36">
            <v>5</v>
          </cell>
          <cell r="H36" t="str">
            <v>Клыков Евгений</v>
          </cell>
          <cell r="I36" t="str">
            <v>19.02.1999</v>
          </cell>
          <cell r="J36" t="str">
            <v>II</v>
          </cell>
          <cell r="K36" t="str">
            <v>м</v>
          </cell>
          <cell r="L36" t="str">
            <v>ЮН/ДЕВ_2</v>
          </cell>
          <cell r="N36">
            <v>1</v>
          </cell>
          <cell r="O36" t="str">
            <v/>
          </cell>
          <cell r="P36">
            <v>3</v>
          </cell>
        </row>
        <row r="37">
          <cell r="A37" t="str">
            <v>3.6</v>
          </cell>
          <cell r="B37" t="str">
            <v>ДДТ Калтан</v>
          </cell>
          <cell r="C37" t="str">
            <v>Калтанский городской округ</v>
          </cell>
          <cell r="D37" t="str">
            <v>Разволяев Дмитрий Олегович</v>
          </cell>
          <cell r="E37" t="str">
            <v>3.6</v>
          </cell>
          <cell r="F37">
            <v>6</v>
          </cell>
          <cell r="H37" t="str">
            <v>Сенчуков Семен</v>
          </cell>
          <cell r="I37" t="str">
            <v>18.04.2000</v>
          </cell>
          <cell r="J37" t="str">
            <v>III</v>
          </cell>
          <cell r="K37" t="str">
            <v>м</v>
          </cell>
          <cell r="L37" t="str">
            <v>ЮН/ДЕВ_2</v>
          </cell>
          <cell r="N37">
            <v>1</v>
          </cell>
          <cell r="O37" t="str">
            <v/>
          </cell>
          <cell r="P37">
            <v>3</v>
          </cell>
        </row>
        <row r="38">
          <cell r="A38" t="str">
            <v>3.7</v>
          </cell>
          <cell r="B38" t="str">
            <v>ДДТ Калтан</v>
          </cell>
          <cell r="C38" t="str">
            <v>Калтанский городской округ</v>
          </cell>
          <cell r="D38" t="str">
            <v>Разволяев Дмитрий Олегович</v>
          </cell>
          <cell r="E38" t="str">
            <v>3.7</v>
          </cell>
          <cell r="F38">
            <v>7</v>
          </cell>
          <cell r="H38" t="str">
            <v>Кудря Илья</v>
          </cell>
          <cell r="I38" t="str">
            <v>5.10.2000</v>
          </cell>
          <cell r="J38" t="str">
            <v>б/р</v>
          </cell>
          <cell r="K38" t="str">
            <v>м</v>
          </cell>
          <cell r="L38" t="str">
            <v>ЮН/ДЕВ_2</v>
          </cell>
          <cell r="N38">
            <v>1</v>
          </cell>
          <cell r="O38" t="str">
            <v/>
          </cell>
          <cell r="P38">
            <v>3</v>
          </cell>
        </row>
        <row r="39">
          <cell r="A39" t="str">
            <v>3.8</v>
          </cell>
          <cell r="B39" t="str">
            <v>ДДТ Калтан</v>
          </cell>
          <cell r="C39" t="str">
            <v>Калтанский городской округ</v>
          </cell>
          <cell r="D39" t="str">
            <v>Разволяев Дмитрий Олегович</v>
          </cell>
          <cell r="E39" t="str">
            <v>3.8</v>
          </cell>
          <cell r="F39">
            <v>8</v>
          </cell>
          <cell r="H39" t="str">
            <v>Казак Артем</v>
          </cell>
          <cell r="I39" t="str">
            <v>16.05.2000</v>
          </cell>
          <cell r="J39" t="str">
            <v>б/р</v>
          </cell>
          <cell r="K39" t="str">
            <v>м</v>
          </cell>
          <cell r="L39" t="str">
            <v>ЮН/ДЕВ_2</v>
          </cell>
          <cell r="N39">
            <v>1</v>
          </cell>
          <cell r="O39" t="str">
            <v/>
          </cell>
        </row>
        <row r="40">
          <cell r="A40" t="str">
            <v>3.9</v>
          </cell>
          <cell r="B40" t="str">
            <v>ДДТ Калтан</v>
          </cell>
          <cell r="C40" t="str">
            <v>Калтанский городской округ</v>
          </cell>
          <cell r="D40" t="str">
            <v>Разволяев Дмитрий Олегович</v>
          </cell>
          <cell r="E40" t="str">
            <v>3.9</v>
          </cell>
          <cell r="F40">
            <v>9</v>
          </cell>
          <cell r="H40" t="str">
            <v>Разволяев Егор</v>
          </cell>
          <cell r="I40" t="str">
            <v>20.04.2002</v>
          </cell>
          <cell r="J40" t="str">
            <v>б/р</v>
          </cell>
          <cell r="K40" t="str">
            <v>м</v>
          </cell>
          <cell r="L40" t="str">
            <v>МАЛ/ДЕВЧ_1</v>
          </cell>
          <cell r="N40">
            <v>1</v>
          </cell>
          <cell r="O40" t="str">
            <v/>
          </cell>
        </row>
        <row r="41">
          <cell r="A41" t="str">
            <v>3.10</v>
          </cell>
          <cell r="B41" t="str">
            <v>ДДТ Калтан</v>
          </cell>
          <cell r="C41" t="str">
            <v>Калтанский городской округ</v>
          </cell>
          <cell r="D41" t="str">
            <v>Разволяев Дмитрий Олегович</v>
          </cell>
          <cell r="E41" t="str">
            <v>3.10</v>
          </cell>
          <cell r="F41">
            <v>10</v>
          </cell>
          <cell r="H41" t="str">
            <v>Кожевникова Анна</v>
          </cell>
          <cell r="I41" t="str">
            <v>8.03.1997</v>
          </cell>
          <cell r="J41" t="str">
            <v>II</v>
          </cell>
          <cell r="K41" t="str">
            <v>ж</v>
          </cell>
          <cell r="L41" t="str">
            <v>ЮНР/ЮНРК_3</v>
          </cell>
          <cell r="N41">
            <v>1</v>
          </cell>
          <cell r="O41" t="str">
            <v/>
          </cell>
          <cell r="P41">
            <v>2</v>
          </cell>
        </row>
        <row r="42">
          <cell r="A42" t="str">
            <v>3.11</v>
          </cell>
          <cell r="B42" t="str">
            <v>ДДТ Калтан</v>
          </cell>
          <cell r="C42" t="str">
            <v>Калтанский городской округ</v>
          </cell>
          <cell r="D42" t="str">
            <v>Разволяев Дмитрий Олегович</v>
          </cell>
          <cell r="E42" t="str">
            <v>3.11</v>
          </cell>
          <cell r="F42">
            <v>11</v>
          </cell>
          <cell r="H42" t="str">
            <v>Масленникова Анастасия</v>
          </cell>
          <cell r="I42" t="str">
            <v>26.07.1997</v>
          </cell>
          <cell r="J42" t="str">
            <v>III</v>
          </cell>
          <cell r="K42" t="str">
            <v>ж</v>
          </cell>
          <cell r="L42" t="str">
            <v>ЮНР/ЮНРК_3</v>
          </cell>
          <cell r="N42">
            <v>1</v>
          </cell>
          <cell r="O42" t="str">
            <v/>
          </cell>
          <cell r="P42">
            <v>1</v>
          </cell>
        </row>
        <row r="43">
          <cell r="A43" t="str">
            <v>3.12</v>
          </cell>
          <cell r="B43" t="str">
            <v>ДДТ Калтан</v>
          </cell>
          <cell r="C43" t="str">
            <v>Калтанский городской округ</v>
          </cell>
          <cell r="D43" t="str">
            <v>Разволяев Дмитрий Олегович</v>
          </cell>
          <cell r="E43" t="str">
            <v>3.12</v>
          </cell>
          <cell r="F43">
            <v>12</v>
          </cell>
          <cell r="H43" t="str">
            <v>Крылова Наталья</v>
          </cell>
          <cell r="I43" t="str">
            <v>1.08.1997</v>
          </cell>
          <cell r="J43" t="str">
            <v>б/р</v>
          </cell>
          <cell r="K43" t="str">
            <v>ж</v>
          </cell>
          <cell r="L43" t="str">
            <v>ЮНР/ЮНРК_3</v>
          </cell>
          <cell r="N43">
            <v>1</v>
          </cell>
          <cell r="O43" t="str">
            <v/>
          </cell>
          <cell r="P43">
            <v>1</v>
          </cell>
        </row>
        <row r="44">
          <cell r="A44" t="str">
            <v>3.13</v>
          </cell>
          <cell r="B44" t="str">
            <v>ДДТ Калтан</v>
          </cell>
          <cell r="C44" t="str">
            <v>Калтанский городской округ</v>
          </cell>
          <cell r="D44" t="str">
            <v>Разволяев Дмитрий Олегович</v>
          </cell>
          <cell r="E44" t="str">
            <v>3.13</v>
          </cell>
          <cell r="F44">
            <v>13</v>
          </cell>
          <cell r="H44" t="str">
            <v>Филимонова Дарья</v>
          </cell>
          <cell r="I44" t="str">
            <v>31.04.1998</v>
          </cell>
          <cell r="J44" t="str">
            <v>б/р</v>
          </cell>
          <cell r="K44" t="str">
            <v>ж</v>
          </cell>
          <cell r="L44" t="str">
            <v>ЮНР/ЮНРК_3</v>
          </cell>
          <cell r="N44">
            <v>1</v>
          </cell>
          <cell r="O44" t="str">
            <v/>
          </cell>
          <cell r="P44">
            <v>1</v>
          </cell>
        </row>
        <row r="45">
          <cell r="A45" t="str">
            <v>3.14</v>
          </cell>
          <cell r="B45" t="str">
            <v>ДДТ Калтан</v>
          </cell>
          <cell r="C45" t="str">
            <v>Калтанский городской округ</v>
          </cell>
          <cell r="D45" t="str">
            <v>Разволяев Дмитрий Олегович</v>
          </cell>
          <cell r="E45" t="str">
            <v>3.14</v>
          </cell>
          <cell r="F45">
            <v>14</v>
          </cell>
          <cell r="H45" t="str">
            <v>Атучина Александра</v>
          </cell>
          <cell r="I45" t="str">
            <v>5.10.1999</v>
          </cell>
          <cell r="J45" t="str">
            <v>II</v>
          </cell>
          <cell r="K45" t="str">
            <v>ж</v>
          </cell>
          <cell r="L45" t="str">
            <v>ЮН/ДЕВ_2</v>
          </cell>
          <cell r="N45">
            <v>1</v>
          </cell>
          <cell r="O45" t="str">
            <v/>
          </cell>
          <cell r="P45">
            <v>3</v>
          </cell>
        </row>
        <row r="46">
          <cell r="A46" t="str">
            <v>3.15</v>
          </cell>
          <cell r="B46" t="str">
            <v>ДДТ Калтан</v>
          </cell>
          <cell r="C46" t="str">
            <v>Калтанский городской округ</v>
          </cell>
          <cell r="D46" t="str">
            <v>Разволяев Дмитрий Олегович</v>
          </cell>
          <cell r="E46" t="str">
            <v>3.15</v>
          </cell>
          <cell r="F46">
            <v>15</v>
          </cell>
          <cell r="H46" t="str">
            <v>Васильева Виолетта</v>
          </cell>
          <cell r="I46" t="str">
            <v>11.11.2000</v>
          </cell>
          <cell r="J46" t="str">
            <v>3ю</v>
          </cell>
          <cell r="K46" t="str">
            <v>ж</v>
          </cell>
          <cell r="L46" t="str">
            <v>ЮН/ДЕВ_2</v>
          </cell>
          <cell r="N46">
            <v>1</v>
          </cell>
          <cell r="O46" t="str">
            <v/>
          </cell>
        </row>
        <row r="47">
          <cell r="A47" t="str">
            <v>3.16</v>
          </cell>
          <cell r="B47" t="str">
            <v>ДДТ Калтан</v>
          </cell>
          <cell r="C47" t="str">
            <v>Калтанский городской округ</v>
          </cell>
          <cell r="D47" t="str">
            <v>Разволяев Дмитрий Олегович</v>
          </cell>
          <cell r="E47" t="str">
            <v>3.16</v>
          </cell>
          <cell r="F47">
            <v>16</v>
          </cell>
          <cell r="H47" t="str">
            <v>Москвитилева Ирина</v>
          </cell>
          <cell r="I47" t="str">
            <v>3.05.2002</v>
          </cell>
          <cell r="J47" t="str">
            <v>б/р</v>
          </cell>
          <cell r="K47" t="str">
            <v>ж</v>
          </cell>
          <cell r="L47" t="str">
            <v>МАЛ/ДЕВЧ_1</v>
          </cell>
          <cell r="N47">
            <v>1</v>
          </cell>
          <cell r="O47" t="str">
            <v/>
          </cell>
        </row>
        <row r="48">
          <cell r="A48" t="str">
            <v>3.17</v>
          </cell>
          <cell r="B48" t="str">
            <v>ДДТ Калтан</v>
          </cell>
          <cell r="C48" t="str">
            <v>Калтанский городской округ</v>
          </cell>
          <cell r="D48" t="str">
            <v>Разволяев Дмитрий Олегович</v>
          </cell>
          <cell r="E48" t="str">
            <v>3.17</v>
          </cell>
          <cell r="F48">
            <v>17</v>
          </cell>
          <cell r="H48" t="str">
            <v>Мартюшова Наталья</v>
          </cell>
          <cell r="I48" t="str">
            <v>12.05.2002</v>
          </cell>
          <cell r="J48" t="str">
            <v>б/р</v>
          </cell>
          <cell r="K48" t="str">
            <v>ж</v>
          </cell>
          <cell r="L48" t="str">
            <v>МАЛ/ДЕВЧ_1</v>
          </cell>
          <cell r="N48">
            <v>1</v>
          </cell>
          <cell r="O48" t="str">
            <v/>
          </cell>
        </row>
        <row r="49">
          <cell r="A49" t="str">
            <v>7.1</v>
          </cell>
          <cell r="B49" t="str">
            <v>ДЮЦ "Орион"</v>
          </cell>
          <cell r="C49" t="str">
            <v>Сибирский район</v>
          </cell>
          <cell r="D49" t="str">
            <v>Суховольский Станислав Евгеньевич</v>
          </cell>
          <cell r="E49" t="str">
            <v>7.1</v>
          </cell>
          <cell r="F49">
            <v>1</v>
          </cell>
          <cell r="H49" t="str">
            <v>Гермаш Григорий</v>
          </cell>
          <cell r="I49" t="str">
            <v>22.06.2001</v>
          </cell>
          <cell r="J49" t="str">
            <v>II</v>
          </cell>
          <cell r="K49" t="str">
            <v>м</v>
          </cell>
          <cell r="L49" t="str">
            <v>МАЛ/ДЕВЧ_1</v>
          </cell>
          <cell r="N49">
            <v>1</v>
          </cell>
          <cell r="O49" t="str">
            <v/>
          </cell>
          <cell r="P49">
            <v>1</v>
          </cell>
        </row>
        <row r="50">
          <cell r="A50" t="str">
            <v>10.1</v>
          </cell>
          <cell r="B50" t="str">
            <v>ДЮЦ "Орион"</v>
          </cell>
          <cell r="C50" t="str">
            <v>Сибирский район</v>
          </cell>
          <cell r="D50" t="str">
            <v>Егорова Галина Николаевна</v>
          </cell>
          <cell r="E50" t="str">
            <v>10.1</v>
          </cell>
          <cell r="F50">
            <v>1</v>
          </cell>
          <cell r="H50" t="str">
            <v>Корнев Александр</v>
          </cell>
          <cell r="I50" t="str">
            <v>19.09.1999</v>
          </cell>
          <cell r="J50" t="str">
            <v>II</v>
          </cell>
          <cell r="K50" t="str">
            <v>м</v>
          </cell>
          <cell r="L50" t="str">
            <v>ЮН/ДЕВ_2</v>
          </cell>
          <cell r="N50">
            <v>1</v>
          </cell>
          <cell r="O50" t="str">
            <v/>
          </cell>
          <cell r="P50">
            <v>1</v>
          </cell>
        </row>
        <row r="51">
          <cell r="A51" t="str">
            <v>9.1</v>
          </cell>
          <cell r="B51" t="str">
            <v>ДЮЦ "Орион"</v>
          </cell>
          <cell r="C51" t="str">
            <v>Сибирский район</v>
          </cell>
          <cell r="D51" t="str">
            <v>Пятаков Юрий Сергеевич</v>
          </cell>
          <cell r="E51" t="str">
            <v>9.1</v>
          </cell>
          <cell r="F51">
            <v>1</v>
          </cell>
          <cell r="H51" t="str">
            <v>Прудников Евгений</v>
          </cell>
          <cell r="I51" t="str">
            <v>19.09.1995</v>
          </cell>
          <cell r="J51" t="str">
            <v>КМС</v>
          </cell>
          <cell r="K51" t="str">
            <v>м</v>
          </cell>
          <cell r="L51" t="str">
            <v>ЮНР/ЮНРК_3</v>
          </cell>
          <cell r="N51">
            <v>1</v>
          </cell>
          <cell r="O51" t="str">
            <v/>
          </cell>
          <cell r="P51">
            <v>1</v>
          </cell>
        </row>
        <row r="52">
          <cell r="A52" t="str">
            <v>7.2</v>
          </cell>
          <cell r="B52" t="str">
            <v>ДЮЦ "Орион"</v>
          </cell>
          <cell r="C52" t="str">
            <v>Сибирский район</v>
          </cell>
          <cell r="D52" t="str">
            <v>Суховольский Станислав Евгеньевич</v>
          </cell>
          <cell r="E52" t="str">
            <v>7.2</v>
          </cell>
          <cell r="F52">
            <v>2</v>
          </cell>
          <cell r="H52" t="str">
            <v>Ильин Глеб</v>
          </cell>
          <cell r="I52" t="str">
            <v>10.06.2001</v>
          </cell>
          <cell r="J52" t="str">
            <v>III</v>
          </cell>
          <cell r="K52" t="str">
            <v>м</v>
          </cell>
          <cell r="L52" t="str">
            <v>МАЛ/ДЕВЧ_1</v>
          </cell>
          <cell r="N52">
            <v>1</v>
          </cell>
          <cell r="O52" t="str">
            <v/>
          </cell>
          <cell r="P52">
            <v>1</v>
          </cell>
        </row>
        <row r="53">
          <cell r="A53" t="str">
            <v>10.2</v>
          </cell>
          <cell r="B53" t="str">
            <v>ДЮЦ "Орион"</v>
          </cell>
          <cell r="C53" t="str">
            <v>Сибирский район</v>
          </cell>
          <cell r="D53" t="str">
            <v>Егорова Галина Николаевна</v>
          </cell>
          <cell r="E53" t="str">
            <v>10.2</v>
          </cell>
          <cell r="F53">
            <v>2</v>
          </cell>
          <cell r="H53" t="str">
            <v>Тарнаков Алексей</v>
          </cell>
          <cell r="I53" t="str">
            <v>19.04.2000</v>
          </cell>
          <cell r="J53" t="str">
            <v>III</v>
          </cell>
          <cell r="K53" t="str">
            <v>м</v>
          </cell>
          <cell r="L53" t="str">
            <v>ЮН/ДЕВ_2</v>
          </cell>
          <cell r="N53">
            <v>1</v>
          </cell>
          <cell r="O53" t="str">
            <v/>
          </cell>
          <cell r="P53">
            <v>1</v>
          </cell>
        </row>
        <row r="54">
          <cell r="A54" t="str">
            <v>9.2</v>
          </cell>
          <cell r="B54" t="str">
            <v>ДЮЦ "Орион"</v>
          </cell>
          <cell r="C54" t="str">
            <v>Сибирский район</v>
          </cell>
          <cell r="D54" t="str">
            <v>Пятаков Юрий Сергеевич</v>
          </cell>
          <cell r="E54" t="str">
            <v>9.2</v>
          </cell>
          <cell r="F54">
            <v>2</v>
          </cell>
          <cell r="H54" t="str">
            <v>Елисеев Ярослав</v>
          </cell>
          <cell r="I54" t="str">
            <v>09.11.1994</v>
          </cell>
          <cell r="J54" t="str">
            <v>I</v>
          </cell>
          <cell r="K54" t="str">
            <v>м</v>
          </cell>
          <cell r="L54" t="str">
            <v>ЮНР/ЮНРК_3</v>
          </cell>
          <cell r="N54">
            <v>1</v>
          </cell>
          <cell r="O54" t="str">
            <v/>
          </cell>
          <cell r="P54">
            <v>1</v>
          </cell>
        </row>
        <row r="55">
          <cell r="A55" t="str">
            <v>7.3</v>
          </cell>
          <cell r="B55" t="str">
            <v>ДЮЦ "Орион"</v>
          </cell>
          <cell r="C55" t="str">
            <v>Сибирский район</v>
          </cell>
          <cell r="D55" t="str">
            <v>Суховольский Станислав Евгеньевич</v>
          </cell>
          <cell r="E55" t="str">
            <v>7.3</v>
          </cell>
          <cell r="F55">
            <v>3</v>
          </cell>
          <cell r="H55" t="str">
            <v>Тихонов Тимофей</v>
          </cell>
          <cell r="I55" t="str">
            <v>20.07.2001</v>
          </cell>
          <cell r="J55" t="str">
            <v>II</v>
          </cell>
          <cell r="K55" t="str">
            <v>м</v>
          </cell>
          <cell r="L55" t="str">
            <v>МАЛ/ДЕВЧ_1</v>
          </cell>
          <cell r="N55">
            <v>1</v>
          </cell>
          <cell r="O55" t="str">
            <v/>
          </cell>
          <cell r="P55">
            <v>1</v>
          </cell>
        </row>
        <row r="56">
          <cell r="A56" t="str">
            <v>10.3</v>
          </cell>
          <cell r="B56" t="str">
            <v>ДЮЦ "Орион"</v>
          </cell>
          <cell r="C56" t="str">
            <v>Сибирский район</v>
          </cell>
          <cell r="D56" t="str">
            <v>Егорова Галина Николаевна</v>
          </cell>
          <cell r="E56" t="str">
            <v>10.3</v>
          </cell>
          <cell r="F56">
            <v>3</v>
          </cell>
          <cell r="H56" t="str">
            <v>Пенкин Никита</v>
          </cell>
          <cell r="I56" t="str">
            <v>04.04.2000</v>
          </cell>
          <cell r="J56" t="str">
            <v>III</v>
          </cell>
          <cell r="K56" t="str">
            <v>м</v>
          </cell>
          <cell r="L56" t="str">
            <v>ЮН/ДЕВ_2</v>
          </cell>
          <cell r="N56">
            <v>1</v>
          </cell>
          <cell r="O56" t="str">
            <v/>
          </cell>
          <cell r="P56">
            <v>1</v>
          </cell>
        </row>
        <row r="57">
          <cell r="A57" t="str">
            <v>9.3</v>
          </cell>
          <cell r="B57" t="str">
            <v>ДЮЦ "Орион"</v>
          </cell>
          <cell r="C57" t="str">
            <v>Сибирский район</v>
          </cell>
          <cell r="D57" t="str">
            <v>Пятаков Юрий Сергеевич</v>
          </cell>
          <cell r="E57" t="str">
            <v>9.3</v>
          </cell>
          <cell r="F57">
            <v>3</v>
          </cell>
          <cell r="H57" t="str">
            <v>Балакин Илья</v>
          </cell>
          <cell r="I57" t="str">
            <v>01.08.1995</v>
          </cell>
          <cell r="J57" t="str">
            <v>КМС</v>
          </cell>
          <cell r="K57" t="str">
            <v>м</v>
          </cell>
          <cell r="L57" t="str">
            <v>ЮНР/ЮНРК_3</v>
          </cell>
          <cell r="N57">
            <v>1</v>
          </cell>
          <cell r="O57" t="str">
            <v/>
          </cell>
          <cell r="P57">
            <v>1</v>
          </cell>
        </row>
        <row r="58">
          <cell r="A58" t="str">
            <v>7.4</v>
          </cell>
          <cell r="B58" t="str">
            <v>ДЮЦ "Орион"</v>
          </cell>
          <cell r="C58" t="str">
            <v>Сибирский район</v>
          </cell>
          <cell r="D58" t="str">
            <v>Суховольский Станислав Евгеньевич</v>
          </cell>
          <cell r="E58" t="str">
            <v>7.4</v>
          </cell>
          <cell r="F58">
            <v>4</v>
          </cell>
          <cell r="H58" t="str">
            <v>Зайцева Ирина</v>
          </cell>
          <cell r="I58" t="str">
            <v>23.10.2001</v>
          </cell>
          <cell r="J58" t="str">
            <v>2ю</v>
          </cell>
          <cell r="K58" t="str">
            <v>ж</v>
          </cell>
          <cell r="L58" t="str">
            <v>МАЛ/ДЕВЧ_1</v>
          </cell>
          <cell r="N58">
            <v>1</v>
          </cell>
          <cell r="O58" t="str">
            <v/>
          </cell>
          <cell r="P58">
            <v>1</v>
          </cell>
        </row>
        <row r="59">
          <cell r="A59" t="str">
            <v>10.4</v>
          </cell>
          <cell r="B59" t="str">
            <v>ДЮЦ "Орион"</v>
          </cell>
          <cell r="C59" t="str">
            <v>Сибирский район</v>
          </cell>
          <cell r="D59" t="str">
            <v>Егорова Галина Николаевна</v>
          </cell>
          <cell r="E59" t="str">
            <v>10.4</v>
          </cell>
          <cell r="F59">
            <v>4</v>
          </cell>
          <cell r="H59" t="str">
            <v>Коротчик Анастасия</v>
          </cell>
          <cell r="I59" t="str">
            <v>06.10.2000</v>
          </cell>
          <cell r="J59" t="str">
            <v>II</v>
          </cell>
          <cell r="K59" t="str">
            <v>ж</v>
          </cell>
          <cell r="L59" t="str">
            <v>ЮН/ДЕВ_2</v>
          </cell>
          <cell r="N59">
            <v>1</v>
          </cell>
          <cell r="O59" t="str">
            <v/>
          </cell>
          <cell r="P59">
            <v>1</v>
          </cell>
        </row>
        <row r="60">
          <cell r="A60" t="str">
            <v>9.4</v>
          </cell>
          <cell r="B60" t="str">
            <v>ДЮЦ "Орион"</v>
          </cell>
          <cell r="C60" t="str">
            <v>Сибирский район</v>
          </cell>
          <cell r="D60" t="str">
            <v>Пятаков Юрий Сергеевич</v>
          </cell>
          <cell r="E60" t="str">
            <v>9.4</v>
          </cell>
          <cell r="F60">
            <v>4</v>
          </cell>
          <cell r="H60" t="str">
            <v>Тарнакова Екатерина</v>
          </cell>
          <cell r="I60" t="str">
            <v>05.11.1996</v>
          </cell>
          <cell r="J60" t="str">
            <v>I</v>
          </cell>
          <cell r="K60" t="str">
            <v>ж</v>
          </cell>
          <cell r="L60" t="str">
            <v>ЮНР/ЮНРК_3</v>
          </cell>
          <cell r="N60">
            <v>1</v>
          </cell>
          <cell r="O60" t="str">
            <v/>
          </cell>
          <cell r="P60">
            <v>1</v>
          </cell>
        </row>
        <row r="61">
          <cell r="A61" t="str">
            <v>7.5</v>
          </cell>
          <cell r="B61" t="str">
            <v>ДЮЦ "Орион"</v>
          </cell>
          <cell r="C61" t="str">
            <v>Сибирский район</v>
          </cell>
          <cell r="D61" t="str">
            <v>Суховольский Станислав Евгеньевич</v>
          </cell>
          <cell r="E61" t="str">
            <v>7.5</v>
          </cell>
          <cell r="F61">
            <v>5</v>
          </cell>
          <cell r="H61" t="str">
            <v>Гребенчук Дмитрий</v>
          </cell>
          <cell r="I61" t="str">
            <v>07.11.2002</v>
          </cell>
          <cell r="J61" t="str">
            <v>б/р</v>
          </cell>
          <cell r="K61" t="str">
            <v>м</v>
          </cell>
          <cell r="L61" t="str">
            <v>МАЛ/ДЕВЧ_1</v>
          </cell>
          <cell r="N61">
            <v>1</v>
          </cell>
          <cell r="O61" t="str">
            <v/>
          </cell>
          <cell r="P61">
            <v>3</v>
          </cell>
        </row>
        <row r="62">
          <cell r="A62" t="str">
            <v>10.5</v>
          </cell>
          <cell r="B62" t="str">
            <v>ДЮЦ "Орион"</v>
          </cell>
          <cell r="C62" t="str">
            <v>Сибирский район</v>
          </cell>
          <cell r="D62" t="str">
            <v>Егорова Галина Николаевна</v>
          </cell>
          <cell r="E62" t="str">
            <v>10.5</v>
          </cell>
          <cell r="F62">
            <v>5</v>
          </cell>
          <cell r="H62" t="str">
            <v>Дуплинский Алексей</v>
          </cell>
          <cell r="I62" t="str">
            <v>14.04.2000</v>
          </cell>
          <cell r="J62" t="str">
            <v>III</v>
          </cell>
          <cell r="K62" t="str">
            <v>м</v>
          </cell>
          <cell r="L62" t="str">
            <v>ЮН/ДЕВ_2</v>
          </cell>
          <cell r="N62">
            <v>1</v>
          </cell>
          <cell r="O62" t="str">
            <v/>
          </cell>
          <cell r="P62">
            <v>2</v>
          </cell>
        </row>
        <row r="63">
          <cell r="A63" t="str">
            <v>9.5</v>
          </cell>
          <cell r="B63" t="str">
            <v>ДЮЦ "Орион"</v>
          </cell>
          <cell r="C63" t="str">
            <v>Сибирский район</v>
          </cell>
          <cell r="D63" t="str">
            <v>Пятаков Юрий Сергеевич</v>
          </cell>
          <cell r="E63" t="str">
            <v>9.5</v>
          </cell>
          <cell r="F63">
            <v>5</v>
          </cell>
          <cell r="H63" t="str">
            <v>Лукичев Семен</v>
          </cell>
          <cell r="I63" t="str">
            <v>08.03.1997</v>
          </cell>
          <cell r="J63" t="str">
            <v>I</v>
          </cell>
          <cell r="K63" t="str">
            <v>м</v>
          </cell>
          <cell r="L63" t="str">
            <v>ЮНР/ЮНРК_3</v>
          </cell>
          <cell r="N63">
            <v>1</v>
          </cell>
          <cell r="O63" t="str">
            <v/>
          </cell>
          <cell r="P63">
            <v>2</v>
          </cell>
        </row>
        <row r="64">
          <cell r="A64" t="str">
            <v>7.6</v>
          </cell>
          <cell r="B64" t="str">
            <v>ДЮЦ "Орион"</v>
          </cell>
          <cell r="C64" t="str">
            <v>Сибирский район</v>
          </cell>
          <cell r="D64" t="str">
            <v>Суховольский Станислав Евгеньевич</v>
          </cell>
          <cell r="E64" t="str">
            <v>7.6</v>
          </cell>
          <cell r="F64">
            <v>6</v>
          </cell>
          <cell r="H64" t="str">
            <v>Погорелов Александр</v>
          </cell>
          <cell r="I64" t="str">
            <v>10.07.2002</v>
          </cell>
          <cell r="J64" t="str">
            <v>1ю</v>
          </cell>
          <cell r="K64" t="str">
            <v>м</v>
          </cell>
          <cell r="L64" t="str">
            <v>МАЛ/ДЕВЧ_1</v>
          </cell>
          <cell r="N64">
            <v>1</v>
          </cell>
          <cell r="O64" t="str">
            <v/>
          </cell>
          <cell r="P64">
            <v>3</v>
          </cell>
        </row>
        <row r="65">
          <cell r="A65" t="str">
            <v>10.6</v>
          </cell>
          <cell r="B65" t="str">
            <v>ДЮЦ "Орион"</v>
          </cell>
          <cell r="C65" t="str">
            <v>Сибирский район</v>
          </cell>
          <cell r="D65" t="str">
            <v>Егорова Галина Николаевна</v>
          </cell>
          <cell r="E65" t="str">
            <v>10.6</v>
          </cell>
          <cell r="F65">
            <v>6</v>
          </cell>
          <cell r="H65" t="str">
            <v>Амзараков Владислав</v>
          </cell>
          <cell r="I65" t="str">
            <v>07.01.2000</v>
          </cell>
          <cell r="J65" t="str">
            <v>1ю</v>
          </cell>
          <cell r="K65" t="str">
            <v>м</v>
          </cell>
          <cell r="L65" t="str">
            <v>ЮН/ДЕВ_2</v>
          </cell>
          <cell r="N65">
            <v>1</v>
          </cell>
          <cell r="O65" t="str">
            <v/>
          </cell>
          <cell r="P65">
            <v>2</v>
          </cell>
        </row>
        <row r="66">
          <cell r="A66" t="str">
            <v>9.6</v>
          </cell>
          <cell r="B66" t="str">
            <v>ДЮЦ "Орион"</v>
          </cell>
          <cell r="C66" t="str">
            <v>Сибирский район</v>
          </cell>
          <cell r="D66" t="str">
            <v>Пятаков Юрий Сергеевич</v>
          </cell>
          <cell r="E66" t="str">
            <v>9.6</v>
          </cell>
          <cell r="F66">
            <v>6</v>
          </cell>
          <cell r="H66" t="str">
            <v>Панов Дмитрий</v>
          </cell>
          <cell r="I66" t="str">
            <v>14.07.1994</v>
          </cell>
          <cell r="J66" t="str">
            <v>МС</v>
          </cell>
          <cell r="K66" t="str">
            <v>м</v>
          </cell>
          <cell r="L66" t="str">
            <v>ЮНР/ЮНРК_3</v>
          </cell>
          <cell r="N66">
            <v>1</v>
          </cell>
          <cell r="O66" t="str">
            <v/>
          </cell>
          <cell r="P66">
            <v>2</v>
          </cell>
        </row>
        <row r="67">
          <cell r="A67" t="str">
            <v>7.7</v>
          </cell>
          <cell r="B67" t="str">
            <v>ДЮЦ "Орион"</v>
          </cell>
          <cell r="C67" t="str">
            <v>Сибирский район</v>
          </cell>
          <cell r="D67" t="str">
            <v>Суховольский Станислав Евгеньевич</v>
          </cell>
          <cell r="E67" t="str">
            <v>7.7</v>
          </cell>
          <cell r="F67">
            <v>7</v>
          </cell>
          <cell r="H67" t="str">
            <v>Малков Глеб</v>
          </cell>
          <cell r="I67" t="str">
            <v>10.06.2003</v>
          </cell>
          <cell r="J67" t="str">
            <v>2ю</v>
          </cell>
          <cell r="K67" t="str">
            <v>м</v>
          </cell>
          <cell r="L67" t="str">
            <v>МАЛ/ДЕВЧ_1</v>
          </cell>
          <cell r="N67">
            <v>1</v>
          </cell>
          <cell r="O67" t="str">
            <v/>
          </cell>
          <cell r="P67">
            <v>3</v>
          </cell>
        </row>
        <row r="68">
          <cell r="A68" t="str">
            <v>10.7</v>
          </cell>
          <cell r="B68" t="str">
            <v>ДЮЦ "Орион"</v>
          </cell>
          <cell r="C68" t="str">
            <v>Сибирский район</v>
          </cell>
          <cell r="D68" t="str">
            <v>Егорова Галина Николаевна</v>
          </cell>
          <cell r="E68" t="str">
            <v>10.7</v>
          </cell>
          <cell r="F68">
            <v>7</v>
          </cell>
          <cell r="H68" t="str">
            <v>Калинин Юрий</v>
          </cell>
          <cell r="I68" t="str">
            <v>02.06.2000</v>
          </cell>
          <cell r="J68" t="str">
            <v>2ю</v>
          </cell>
          <cell r="K68" t="str">
            <v>м</v>
          </cell>
          <cell r="L68" t="str">
            <v>ЮН/ДЕВ_2</v>
          </cell>
          <cell r="N68">
            <v>1</v>
          </cell>
          <cell r="O68" t="str">
            <v/>
          </cell>
          <cell r="P68">
            <v>2</v>
          </cell>
        </row>
        <row r="69">
          <cell r="A69" t="str">
            <v>9.7</v>
          </cell>
          <cell r="B69" t="str">
            <v>ДЮЦ "Орион"</v>
          </cell>
          <cell r="C69" t="str">
            <v>Сибирский район</v>
          </cell>
          <cell r="D69" t="str">
            <v>Пятаков Юрий Сергеевич</v>
          </cell>
          <cell r="E69" t="str">
            <v>9.7</v>
          </cell>
          <cell r="F69">
            <v>7</v>
          </cell>
          <cell r="H69" t="str">
            <v>Габидулин Роман</v>
          </cell>
          <cell r="I69" t="str">
            <v>23.07.1998</v>
          </cell>
          <cell r="J69" t="str">
            <v>II</v>
          </cell>
          <cell r="K69" t="str">
            <v>м</v>
          </cell>
          <cell r="L69" t="str">
            <v>ЮНР/ЮНРК_3</v>
          </cell>
          <cell r="N69">
            <v>1</v>
          </cell>
          <cell r="O69" t="str">
            <v/>
          </cell>
          <cell r="P69">
            <v>2</v>
          </cell>
        </row>
        <row r="70">
          <cell r="A70" t="str">
            <v>7.8</v>
          </cell>
          <cell r="B70" t="str">
            <v>ДЮЦ "Орион"</v>
          </cell>
          <cell r="C70" t="str">
            <v>Сибирский район</v>
          </cell>
          <cell r="D70" t="str">
            <v>Суховольский Станислав Евгеньевич</v>
          </cell>
          <cell r="E70" t="str">
            <v>7.8</v>
          </cell>
          <cell r="F70">
            <v>8</v>
          </cell>
          <cell r="H70" t="str">
            <v>Некрасова Анна</v>
          </cell>
          <cell r="I70" t="str">
            <v>10.07.2003</v>
          </cell>
          <cell r="J70" t="str">
            <v>б/р</v>
          </cell>
          <cell r="K70" t="str">
            <v>м</v>
          </cell>
          <cell r="L70" t="str">
            <v>МАЛ/ДЕВЧ_1</v>
          </cell>
          <cell r="N70">
            <v>1</v>
          </cell>
          <cell r="O70" t="str">
            <v/>
          </cell>
          <cell r="P70">
            <v>3</v>
          </cell>
        </row>
        <row r="71">
          <cell r="A71" t="str">
            <v>10.8</v>
          </cell>
          <cell r="B71" t="str">
            <v>ДЮЦ "Орион"</v>
          </cell>
          <cell r="C71" t="str">
            <v>Сибирский район</v>
          </cell>
          <cell r="D71" t="str">
            <v>Егорова Галина Николаевна</v>
          </cell>
          <cell r="E71" t="str">
            <v>10.8</v>
          </cell>
          <cell r="F71">
            <v>8</v>
          </cell>
          <cell r="H71" t="str">
            <v>Гусейнова Эльмира</v>
          </cell>
          <cell r="I71" t="str">
            <v>16.03.2000</v>
          </cell>
          <cell r="J71" t="str">
            <v>II</v>
          </cell>
          <cell r="K71" t="str">
            <v>м</v>
          </cell>
          <cell r="L71" t="str">
            <v>ЮН/ДЕВ_2</v>
          </cell>
          <cell r="N71">
            <v>1</v>
          </cell>
          <cell r="O71" t="str">
            <v/>
          </cell>
          <cell r="P71">
            <v>2</v>
          </cell>
        </row>
        <row r="72">
          <cell r="A72" t="str">
            <v>9.8</v>
          </cell>
          <cell r="B72" t="str">
            <v>ДЮЦ "Орион"</v>
          </cell>
          <cell r="C72" t="str">
            <v>Сибирский район</v>
          </cell>
          <cell r="D72" t="str">
            <v>Пятаков Юрий Сергеевич</v>
          </cell>
          <cell r="E72" t="str">
            <v>9.8</v>
          </cell>
          <cell r="F72">
            <v>8</v>
          </cell>
          <cell r="H72" t="str">
            <v>Нестерова Анастасия</v>
          </cell>
          <cell r="I72" t="str">
            <v>15.12.1998</v>
          </cell>
          <cell r="J72" t="str">
            <v>I</v>
          </cell>
          <cell r="K72" t="str">
            <v>м</v>
          </cell>
          <cell r="L72" t="str">
            <v>ЮНР/ЮНРК_3</v>
          </cell>
          <cell r="N72">
            <v>1</v>
          </cell>
          <cell r="O72" t="str">
            <v/>
          </cell>
          <cell r="P72">
            <v>2</v>
          </cell>
        </row>
        <row r="73">
          <cell r="A73" t="str">
            <v>8.1</v>
          </cell>
          <cell r="B73" t="str">
            <v>ДЮЦ "Орион"</v>
          </cell>
          <cell r="C73" t="str">
            <v>Сибирский район</v>
          </cell>
          <cell r="D73" t="str">
            <v>Синев Кирилл Владимирович</v>
          </cell>
          <cell r="E73" t="str">
            <v>8.1</v>
          </cell>
          <cell r="F73">
            <v>9</v>
          </cell>
          <cell r="H73" t="str">
            <v>Митусов Игорь</v>
          </cell>
          <cell r="I73" t="str">
            <v>24.03.2004</v>
          </cell>
          <cell r="J73" t="str">
            <v>2ю</v>
          </cell>
          <cell r="K73" t="str">
            <v>м</v>
          </cell>
          <cell r="L73" t="str">
            <v>МАЛ/ДЕВЧ_1</v>
          </cell>
          <cell r="N73">
            <v>1</v>
          </cell>
          <cell r="O73" t="str">
            <v/>
          </cell>
          <cell r="P73">
            <v>4</v>
          </cell>
        </row>
        <row r="74">
          <cell r="A74" t="str">
            <v>10.9</v>
          </cell>
          <cell r="B74" t="str">
            <v>ДЮЦ "Орион"</v>
          </cell>
          <cell r="C74" t="str">
            <v>Сибирский район</v>
          </cell>
          <cell r="D74" t="str">
            <v>Гнездилов Павел Константинович</v>
          </cell>
          <cell r="E74" t="str">
            <v>10.9</v>
          </cell>
          <cell r="F74">
            <v>9</v>
          </cell>
          <cell r="H74" t="str">
            <v>Иванов Виталий</v>
          </cell>
          <cell r="I74" t="str">
            <v>01.07.2000</v>
          </cell>
          <cell r="J74" t="str">
            <v>2ю</v>
          </cell>
          <cell r="K74" t="str">
            <v>м</v>
          </cell>
          <cell r="L74" t="str">
            <v>ЮН/ДЕВ_2</v>
          </cell>
          <cell r="N74">
            <v>1</v>
          </cell>
          <cell r="O74" t="str">
            <v/>
          </cell>
          <cell r="P74">
            <v>3</v>
          </cell>
        </row>
        <row r="75">
          <cell r="A75" t="str">
            <v>9.9</v>
          </cell>
          <cell r="B75" t="str">
            <v>ДЮЦ "Орион"</v>
          </cell>
          <cell r="C75" t="str">
            <v>Сибирский район</v>
          </cell>
          <cell r="D75" t="str">
            <v>Пятаков Юрий Сергеевич</v>
          </cell>
          <cell r="E75" t="str">
            <v>9.9</v>
          </cell>
          <cell r="F75">
            <v>9</v>
          </cell>
          <cell r="H75" t="str">
            <v>Карбач Леонид</v>
          </cell>
          <cell r="I75" t="str">
            <v>06.09.1998</v>
          </cell>
          <cell r="J75" t="str">
            <v>II</v>
          </cell>
          <cell r="K75" t="str">
            <v>м</v>
          </cell>
          <cell r="L75" t="str">
            <v>ЮНР/ЮНРК_3</v>
          </cell>
          <cell r="N75">
            <v>1</v>
          </cell>
          <cell r="O75" t="str">
            <v/>
          </cell>
          <cell r="P75">
            <v>3</v>
          </cell>
        </row>
        <row r="76">
          <cell r="A76" t="str">
            <v>8.2</v>
          </cell>
          <cell r="B76" t="str">
            <v>ДЮЦ "Орион"</v>
          </cell>
          <cell r="C76" t="str">
            <v>Сибирский район</v>
          </cell>
          <cell r="D76" t="str">
            <v>Синев Кирилл Владимирович</v>
          </cell>
          <cell r="E76" t="str">
            <v>8.2</v>
          </cell>
          <cell r="F76">
            <v>10</v>
          </cell>
          <cell r="H76" t="str">
            <v>Демидов Илья</v>
          </cell>
          <cell r="I76" t="str">
            <v>22.03.2002</v>
          </cell>
          <cell r="J76" t="str">
            <v>б/р</v>
          </cell>
          <cell r="K76" t="str">
            <v>м</v>
          </cell>
          <cell r="L76" t="str">
            <v>МАЛ/ДЕВЧ_1</v>
          </cell>
          <cell r="N76">
            <v>1</v>
          </cell>
          <cell r="O76" t="str">
            <v/>
          </cell>
          <cell r="P76">
            <v>4</v>
          </cell>
        </row>
        <row r="77">
          <cell r="A77" t="str">
            <v>10.10</v>
          </cell>
          <cell r="B77" t="str">
            <v>ДЮЦ "Орион"</v>
          </cell>
          <cell r="C77" t="str">
            <v>Сибирский район</v>
          </cell>
          <cell r="D77" t="str">
            <v>Гнездилов Павел Константинович</v>
          </cell>
          <cell r="E77" t="str">
            <v>10.10</v>
          </cell>
          <cell r="F77">
            <v>10</v>
          </cell>
          <cell r="H77" t="str">
            <v>Шаметько Данил</v>
          </cell>
          <cell r="I77" t="str">
            <v>17.07.2000</v>
          </cell>
          <cell r="J77" t="str">
            <v>2ю</v>
          </cell>
          <cell r="K77" t="str">
            <v>м</v>
          </cell>
          <cell r="L77" t="str">
            <v>ЮН/ДЕВ_2</v>
          </cell>
          <cell r="N77">
            <v>1</v>
          </cell>
          <cell r="O77" t="str">
            <v/>
          </cell>
          <cell r="P77">
            <v>3</v>
          </cell>
        </row>
        <row r="78">
          <cell r="A78" t="str">
            <v>9.10</v>
          </cell>
          <cell r="B78" t="str">
            <v>ДЮЦ "Орион"</v>
          </cell>
          <cell r="C78" t="str">
            <v>Сибирский район</v>
          </cell>
          <cell r="D78" t="str">
            <v>Пятаков Юрий Сергеевич</v>
          </cell>
          <cell r="E78" t="str">
            <v>9.10</v>
          </cell>
          <cell r="F78">
            <v>10</v>
          </cell>
          <cell r="H78" t="str">
            <v>Фирич Кирилл</v>
          </cell>
          <cell r="I78" t="str">
            <v>17.06.1998</v>
          </cell>
          <cell r="J78" t="str">
            <v>II</v>
          </cell>
          <cell r="K78" t="str">
            <v>м</v>
          </cell>
          <cell r="L78" t="str">
            <v>ЮНР/ЮНРК_3</v>
          </cell>
          <cell r="N78">
            <v>1</v>
          </cell>
          <cell r="O78" t="str">
            <v/>
          </cell>
          <cell r="P78">
            <v>3</v>
          </cell>
        </row>
        <row r="79">
          <cell r="A79" t="str">
            <v>8.3</v>
          </cell>
          <cell r="B79" t="str">
            <v>ДЮЦ "Орион"</v>
          </cell>
          <cell r="C79" t="str">
            <v>Сибирский район</v>
          </cell>
          <cell r="D79" t="str">
            <v>Синев Кирилл Владимирович</v>
          </cell>
          <cell r="E79" t="str">
            <v>8.3</v>
          </cell>
          <cell r="F79">
            <v>11</v>
          </cell>
          <cell r="H79" t="str">
            <v>Боровков Дмитрий</v>
          </cell>
          <cell r="I79" t="str">
            <v>10.07.2002</v>
          </cell>
          <cell r="J79" t="str">
            <v>б/р</v>
          </cell>
          <cell r="K79" t="str">
            <v>м</v>
          </cell>
          <cell r="L79" t="str">
            <v>МАЛ/ДЕВЧ_1</v>
          </cell>
          <cell r="N79">
            <v>1</v>
          </cell>
          <cell r="O79" t="str">
            <v/>
          </cell>
          <cell r="P79">
            <v>4</v>
          </cell>
        </row>
        <row r="80">
          <cell r="A80" t="str">
            <v>10.11</v>
          </cell>
          <cell r="B80" t="str">
            <v>ДЮЦ "Орион"</v>
          </cell>
          <cell r="C80" t="str">
            <v>Сибирский район</v>
          </cell>
          <cell r="D80" t="str">
            <v>Гнездилов Павел Константинович</v>
          </cell>
          <cell r="E80" t="str">
            <v>10.11</v>
          </cell>
          <cell r="F80">
            <v>11</v>
          </cell>
          <cell r="H80" t="str">
            <v>Рожкова Екатерина</v>
          </cell>
          <cell r="I80" t="str">
            <v>03.01.2000</v>
          </cell>
          <cell r="J80" t="str">
            <v>б/р</v>
          </cell>
          <cell r="K80" t="str">
            <v>м</v>
          </cell>
          <cell r="L80" t="str">
            <v>ЮН/ДЕВ_2</v>
          </cell>
          <cell r="N80">
            <v>1</v>
          </cell>
          <cell r="O80" t="str">
            <v/>
          </cell>
          <cell r="P80">
            <v>3</v>
          </cell>
        </row>
        <row r="81">
          <cell r="A81" t="str">
            <v>9.11</v>
          </cell>
          <cell r="B81" t="str">
            <v>ДЮЦ "Орион"</v>
          </cell>
          <cell r="C81" t="str">
            <v>Сибирский район</v>
          </cell>
          <cell r="D81" t="str">
            <v>Пятаков Юрий Сергеевич</v>
          </cell>
          <cell r="E81" t="str">
            <v>9.11</v>
          </cell>
          <cell r="F81">
            <v>11</v>
          </cell>
          <cell r="H81" t="str">
            <v>Баландович Николай</v>
          </cell>
          <cell r="I81" t="str">
            <v>20.08.1996</v>
          </cell>
          <cell r="J81" t="str">
            <v>II</v>
          </cell>
          <cell r="K81" t="str">
            <v>м</v>
          </cell>
          <cell r="L81" t="str">
            <v>ЮНР/ЮНРК_3</v>
          </cell>
          <cell r="N81">
            <v>1</v>
          </cell>
          <cell r="O81" t="str">
            <v/>
          </cell>
          <cell r="P81">
            <v>3</v>
          </cell>
        </row>
        <row r="82">
          <cell r="A82" t="str">
            <v>8.4</v>
          </cell>
          <cell r="B82" t="str">
            <v>ДЮЦ "Орион"</v>
          </cell>
          <cell r="C82" t="str">
            <v>Сибирский район</v>
          </cell>
          <cell r="D82" t="str">
            <v>Синев Кирилл Владимирович</v>
          </cell>
          <cell r="E82" t="str">
            <v>8.4</v>
          </cell>
          <cell r="F82">
            <v>12</v>
          </cell>
          <cell r="H82" t="str">
            <v>Пятакова Ольга</v>
          </cell>
          <cell r="I82" t="str">
            <v>07.05.2005</v>
          </cell>
          <cell r="J82" t="str">
            <v>б/р</v>
          </cell>
          <cell r="K82" t="str">
            <v>ж</v>
          </cell>
          <cell r="L82" t="str">
            <v>МАЛ/ДЕВЧ_1</v>
          </cell>
          <cell r="N82">
            <v>1</v>
          </cell>
          <cell r="O82" t="str">
            <v/>
          </cell>
          <cell r="P82">
            <v>4</v>
          </cell>
        </row>
        <row r="83">
          <cell r="A83" t="str">
            <v>10.12</v>
          </cell>
          <cell r="B83" t="str">
            <v>ДЮЦ "Орион"</v>
          </cell>
          <cell r="C83" t="str">
            <v>Сибирский район</v>
          </cell>
          <cell r="D83" t="str">
            <v>Гнездилов Павел Константинович</v>
          </cell>
          <cell r="E83" t="str">
            <v>10.12</v>
          </cell>
          <cell r="F83">
            <v>12</v>
          </cell>
          <cell r="H83" t="str">
            <v>Харькина Ирина</v>
          </cell>
          <cell r="I83" t="str">
            <v>17.11.1999</v>
          </cell>
          <cell r="J83" t="str">
            <v>III</v>
          </cell>
          <cell r="K83" t="str">
            <v>ж</v>
          </cell>
          <cell r="L83" t="str">
            <v>ЮН/ДЕВ_2</v>
          </cell>
          <cell r="N83">
            <v>1</v>
          </cell>
          <cell r="O83" t="str">
            <v/>
          </cell>
          <cell r="P83">
            <v>3</v>
          </cell>
        </row>
        <row r="84">
          <cell r="A84" t="str">
            <v>9.12</v>
          </cell>
          <cell r="B84" t="str">
            <v>ДЮЦ "Орион"</v>
          </cell>
          <cell r="C84" t="str">
            <v>Сибирский район</v>
          </cell>
          <cell r="D84" t="str">
            <v>Пятаков Юрий Сергеевич</v>
          </cell>
          <cell r="E84" t="str">
            <v>9.12</v>
          </cell>
          <cell r="F84">
            <v>12</v>
          </cell>
          <cell r="H84" t="str">
            <v>Дворнина Анастасия</v>
          </cell>
          <cell r="I84" t="str">
            <v>27.08.1998</v>
          </cell>
          <cell r="J84" t="str">
            <v>II</v>
          </cell>
          <cell r="K84" t="str">
            <v>ж</v>
          </cell>
          <cell r="L84" t="str">
            <v>ЮНР/ЮНРК_3</v>
          </cell>
          <cell r="N84">
            <v>1</v>
          </cell>
          <cell r="O84" t="str">
            <v/>
          </cell>
          <cell r="P84">
            <v>3</v>
          </cell>
        </row>
        <row r="85">
          <cell r="A85" t="str">
            <v>8.5</v>
          </cell>
          <cell r="B85" t="str">
            <v>ДЮЦ "Орион"</v>
          </cell>
          <cell r="C85" t="str">
            <v>Сибирский район</v>
          </cell>
          <cell r="D85" t="str">
            <v>Сергеева Наталья Сергеевна</v>
          </cell>
          <cell r="E85" t="str">
            <v>8.5</v>
          </cell>
          <cell r="F85">
            <v>13</v>
          </cell>
          <cell r="H85" t="str">
            <v>Атаманченко Федор</v>
          </cell>
          <cell r="I85" t="str">
            <v>30.12.2001</v>
          </cell>
          <cell r="J85" t="str">
            <v>б/р</v>
          </cell>
          <cell r="K85" t="str">
            <v>м</v>
          </cell>
          <cell r="L85" t="str">
            <v>МАЛ/ДЕВЧ_1</v>
          </cell>
          <cell r="N85">
            <v>1</v>
          </cell>
          <cell r="O85" t="str">
            <v/>
          </cell>
          <cell r="P85">
            <v>5</v>
          </cell>
        </row>
        <row r="86">
          <cell r="A86" t="str">
            <v>9.13</v>
          </cell>
          <cell r="B86" t="str">
            <v>ДЮЦ "Орион"</v>
          </cell>
          <cell r="C86" t="str">
            <v>Сибирский район</v>
          </cell>
          <cell r="D86" t="str">
            <v>Пятаков Юрий Сергеевич</v>
          </cell>
          <cell r="E86" t="str">
            <v>9.13</v>
          </cell>
          <cell r="F86">
            <v>13</v>
          </cell>
          <cell r="H86" t="str">
            <v>Любушкина Екатерина</v>
          </cell>
          <cell r="I86" t="str">
            <v>19.07.1994</v>
          </cell>
          <cell r="J86" t="str">
            <v>МС</v>
          </cell>
          <cell r="K86" t="str">
            <v>ж</v>
          </cell>
          <cell r="L86" t="str">
            <v>ЮНР/ЮНРК_3</v>
          </cell>
          <cell r="N86">
            <v>1</v>
          </cell>
          <cell r="O86" t="str">
            <v/>
          </cell>
        </row>
        <row r="87">
          <cell r="A87" t="str">
            <v>8.6</v>
          </cell>
          <cell r="B87" t="str">
            <v>ДЮЦ "Орион"</v>
          </cell>
          <cell r="C87" t="str">
            <v>Сибирский район</v>
          </cell>
          <cell r="D87" t="str">
            <v>Сергеева Наталья Сергеевна</v>
          </cell>
          <cell r="E87" t="str">
            <v>8.6</v>
          </cell>
          <cell r="F87">
            <v>14</v>
          </cell>
          <cell r="H87" t="str">
            <v>Котов Максим</v>
          </cell>
          <cell r="I87" t="str">
            <v>28.01.2002</v>
          </cell>
          <cell r="J87" t="str">
            <v>б/р</v>
          </cell>
          <cell r="K87" t="str">
            <v>м</v>
          </cell>
          <cell r="L87" t="str">
            <v>МАЛ/ДЕВЧ_1</v>
          </cell>
          <cell r="N87">
            <v>1</v>
          </cell>
          <cell r="O87" t="str">
            <v/>
          </cell>
          <cell r="P87">
            <v>5</v>
          </cell>
        </row>
        <row r="88">
          <cell r="A88" t="str">
            <v>9.14</v>
          </cell>
          <cell r="B88" t="str">
            <v>ДЮЦ "Орион"</v>
          </cell>
          <cell r="C88" t="str">
            <v>Сибирский район</v>
          </cell>
          <cell r="D88" t="str">
            <v>Пятаков Юрий Сергеевич</v>
          </cell>
          <cell r="E88" t="str">
            <v>9.14</v>
          </cell>
          <cell r="F88">
            <v>14</v>
          </cell>
          <cell r="H88" t="str">
            <v>Сапегина Ульяна</v>
          </cell>
          <cell r="I88" t="str">
            <v>06.08.1998</v>
          </cell>
          <cell r="J88" t="str">
            <v>II</v>
          </cell>
          <cell r="K88" t="str">
            <v>ж</v>
          </cell>
          <cell r="L88" t="str">
            <v>ЮНР/ЮНРК_3</v>
          </cell>
          <cell r="N88">
            <v>1</v>
          </cell>
          <cell r="O88" t="str">
            <v/>
          </cell>
        </row>
        <row r="89">
          <cell r="A89" t="str">
            <v>8.7</v>
          </cell>
          <cell r="B89" t="str">
            <v>ДЮЦ "Орион"</v>
          </cell>
          <cell r="C89" t="str">
            <v>Сибирский район</v>
          </cell>
          <cell r="D89" t="str">
            <v>Сергеева Наталья Сергеевна</v>
          </cell>
          <cell r="E89" t="str">
            <v>8.7</v>
          </cell>
          <cell r="F89">
            <v>15</v>
          </cell>
          <cell r="H89" t="str">
            <v>Денисов Иван</v>
          </cell>
          <cell r="I89" t="str">
            <v>20.06.2002</v>
          </cell>
          <cell r="J89" t="str">
            <v>б/р</v>
          </cell>
          <cell r="K89" t="str">
            <v>м</v>
          </cell>
          <cell r="L89" t="str">
            <v>МАЛ/ДЕВЧ_1</v>
          </cell>
          <cell r="N89">
            <v>1</v>
          </cell>
          <cell r="O89" t="str">
            <v/>
          </cell>
          <cell r="P89">
            <v>5</v>
          </cell>
        </row>
        <row r="90">
          <cell r="A90" t="str">
            <v>9.15</v>
          </cell>
          <cell r="B90" t="str">
            <v>ДЮЦ "Орион"</v>
          </cell>
          <cell r="C90" t="str">
            <v>Сибирский район</v>
          </cell>
          <cell r="D90" t="str">
            <v>Пятаков Юрий Сергеевич</v>
          </cell>
          <cell r="E90" t="str">
            <v>9.15</v>
          </cell>
          <cell r="F90">
            <v>15</v>
          </cell>
          <cell r="H90" t="str">
            <v>Гарькавенко Валентина</v>
          </cell>
          <cell r="I90" t="str">
            <v>10.05.1998</v>
          </cell>
          <cell r="J90" t="str">
            <v>II</v>
          </cell>
          <cell r="K90" t="str">
            <v>ж</v>
          </cell>
          <cell r="L90" t="str">
            <v>ЮНР/ЮНРК_3</v>
          </cell>
          <cell r="N90">
            <v>1</v>
          </cell>
          <cell r="O90" t="str">
            <v/>
          </cell>
        </row>
        <row r="91">
          <cell r="A91" t="str">
            <v>8.8</v>
          </cell>
          <cell r="B91" t="str">
            <v>ДЮЦ "Орион"</v>
          </cell>
          <cell r="C91" t="str">
            <v>Сибирский район</v>
          </cell>
          <cell r="D91" t="str">
            <v>Сергеева Наталья Сергеевна</v>
          </cell>
          <cell r="E91" t="str">
            <v>8.8</v>
          </cell>
          <cell r="F91">
            <v>16</v>
          </cell>
          <cell r="H91" t="str">
            <v>Щербакова Наталья</v>
          </cell>
          <cell r="I91" t="str">
            <v>17.12.2002</v>
          </cell>
          <cell r="J91" t="str">
            <v>б/р</v>
          </cell>
          <cell r="K91" t="str">
            <v>ж</v>
          </cell>
          <cell r="L91" t="str">
            <v>МАЛ/ДЕВЧ_1</v>
          </cell>
          <cell r="N91">
            <v>1</v>
          </cell>
          <cell r="O91" t="str">
            <v/>
          </cell>
          <cell r="P91">
            <v>5</v>
          </cell>
        </row>
        <row r="92">
          <cell r="A92" t="str">
            <v>8.9</v>
          </cell>
          <cell r="B92" t="str">
            <v>ДЮЦ "Орион"</v>
          </cell>
          <cell r="C92" t="str">
            <v>Сибирский район</v>
          </cell>
          <cell r="D92" t="str">
            <v>Синев Кирилл Владимирович</v>
          </cell>
          <cell r="E92" t="str">
            <v>8.9</v>
          </cell>
          <cell r="F92">
            <v>17</v>
          </cell>
          <cell r="H92" t="str">
            <v>Яцынин Эдуард</v>
          </cell>
          <cell r="I92" t="str">
            <v>20.08.2001</v>
          </cell>
          <cell r="J92" t="str">
            <v>б/р</v>
          </cell>
          <cell r="K92" t="str">
            <v>м</v>
          </cell>
          <cell r="L92" t="str">
            <v>МАЛ/ДЕВЧ_1</v>
          </cell>
          <cell r="N92">
            <v>1</v>
          </cell>
          <cell r="O92" t="str">
            <v/>
          </cell>
          <cell r="P92">
            <v>2</v>
          </cell>
        </row>
        <row r="93">
          <cell r="A93" t="str">
            <v>8.10</v>
          </cell>
          <cell r="B93" t="str">
            <v>ДЮЦ "Орион"</v>
          </cell>
          <cell r="C93" t="str">
            <v>Сибирский район</v>
          </cell>
          <cell r="D93" t="str">
            <v>Синев Кирилл Владимирович</v>
          </cell>
          <cell r="E93" t="str">
            <v>8.10</v>
          </cell>
          <cell r="F93">
            <v>18</v>
          </cell>
          <cell r="H93" t="str">
            <v>Лукичев Дмитрий</v>
          </cell>
          <cell r="I93" t="str">
            <v>17.12.2001</v>
          </cell>
          <cell r="J93" t="str">
            <v>3ю</v>
          </cell>
          <cell r="K93" t="str">
            <v>м</v>
          </cell>
          <cell r="L93" t="str">
            <v>МАЛ/ДЕВЧ_1</v>
          </cell>
          <cell r="N93">
            <v>1</v>
          </cell>
          <cell r="O93" t="str">
            <v/>
          </cell>
          <cell r="P93">
            <v>2</v>
          </cell>
        </row>
        <row r="94">
          <cell r="A94" t="str">
            <v>8.11</v>
          </cell>
          <cell r="B94" t="str">
            <v>ДЮЦ "Орион"</v>
          </cell>
          <cell r="C94" t="str">
            <v>Сибирский район</v>
          </cell>
          <cell r="D94" t="str">
            <v>Синев Кирилл Владимирович</v>
          </cell>
          <cell r="E94" t="str">
            <v>8.11</v>
          </cell>
          <cell r="F94">
            <v>19</v>
          </cell>
          <cell r="H94" t="str">
            <v>Подсевалов Артем</v>
          </cell>
          <cell r="I94" t="str">
            <v>04.01.2001</v>
          </cell>
          <cell r="J94" t="str">
            <v>2ю</v>
          </cell>
          <cell r="K94" t="str">
            <v>м</v>
          </cell>
          <cell r="L94" t="str">
            <v>МАЛ/ДЕВЧ_1</v>
          </cell>
          <cell r="N94">
            <v>1</v>
          </cell>
          <cell r="O94" t="str">
            <v/>
          </cell>
          <cell r="P94">
            <v>2</v>
          </cell>
        </row>
        <row r="95">
          <cell r="A95" t="str">
            <v>8.12</v>
          </cell>
          <cell r="B95" t="str">
            <v>ДЮЦ "Орион"</v>
          </cell>
          <cell r="C95" t="str">
            <v>Сибирский район</v>
          </cell>
          <cell r="D95" t="str">
            <v>Синев Кирилл Владимирович</v>
          </cell>
          <cell r="E95" t="str">
            <v>8.12</v>
          </cell>
          <cell r="F95">
            <v>20</v>
          </cell>
          <cell r="H95" t="str">
            <v>Головина Мария</v>
          </cell>
          <cell r="I95" t="str">
            <v>01.10.2003</v>
          </cell>
          <cell r="J95" t="str">
            <v>1ю</v>
          </cell>
          <cell r="K95" t="str">
            <v>м</v>
          </cell>
          <cell r="L95" t="str">
            <v>МАЛ/ДЕВЧ_1</v>
          </cell>
          <cell r="N95">
            <v>1</v>
          </cell>
          <cell r="O95" t="str">
            <v/>
          </cell>
          <cell r="P95">
            <v>2</v>
          </cell>
        </row>
        <row r="96">
          <cell r="A96" t="str">
            <v>8.13</v>
          </cell>
          <cell r="B96" t="str">
            <v>ДЮЦ "Орион"</v>
          </cell>
          <cell r="C96" t="str">
            <v>Сибирский район</v>
          </cell>
          <cell r="D96" t="str">
            <v>Сергеева Наталья Сергеевна</v>
          </cell>
          <cell r="E96" t="str">
            <v>8.13</v>
          </cell>
          <cell r="F96">
            <v>21</v>
          </cell>
          <cell r="H96" t="str">
            <v>Щербакова Ирина</v>
          </cell>
          <cell r="I96" t="str">
            <v>03.08.2002</v>
          </cell>
          <cell r="J96" t="str">
            <v>б/р</v>
          </cell>
          <cell r="K96" t="str">
            <v>м</v>
          </cell>
          <cell r="L96" t="str">
            <v>МАЛ/ДЕВЧ_1</v>
          </cell>
          <cell r="N96">
            <v>1</v>
          </cell>
          <cell r="P96">
            <v>6</v>
          </cell>
        </row>
        <row r="97">
          <cell r="A97" t="str">
            <v>8.14</v>
          </cell>
          <cell r="B97" t="str">
            <v>ДЮЦ "Орион"</v>
          </cell>
          <cell r="C97" t="str">
            <v>Сибирский район</v>
          </cell>
          <cell r="D97" t="str">
            <v>Сергеева Наталья Сергеевна</v>
          </cell>
          <cell r="E97" t="str">
            <v>8.14</v>
          </cell>
          <cell r="F97">
            <v>22</v>
          </cell>
          <cell r="H97" t="str">
            <v>Сидиченко Марк</v>
          </cell>
          <cell r="I97" t="str">
            <v>27.04.2003</v>
          </cell>
          <cell r="J97" t="str">
            <v>б/р</v>
          </cell>
          <cell r="K97" t="str">
            <v>м</v>
          </cell>
          <cell r="L97" t="str">
            <v>МАЛ/ДЕВЧ_1</v>
          </cell>
          <cell r="N97">
            <v>1</v>
          </cell>
          <cell r="P97">
            <v>6</v>
          </cell>
        </row>
        <row r="98">
          <cell r="A98" t="str">
            <v>8.15</v>
          </cell>
          <cell r="B98" t="str">
            <v>ДЮЦ "Орион"</v>
          </cell>
          <cell r="C98" t="str">
            <v>Сибирский район</v>
          </cell>
          <cell r="D98" t="str">
            <v>Сергеева Наталья Сергеевна</v>
          </cell>
          <cell r="E98" t="str">
            <v>8.15</v>
          </cell>
          <cell r="F98">
            <v>23</v>
          </cell>
          <cell r="H98" t="str">
            <v>Мецнер Александр</v>
          </cell>
          <cell r="I98" t="str">
            <v>26.06.2004</v>
          </cell>
          <cell r="J98" t="str">
            <v>б/р</v>
          </cell>
          <cell r="K98" t="str">
            <v>м</v>
          </cell>
          <cell r="L98" t="str">
            <v>МАЛ/ДЕВЧ_1</v>
          </cell>
          <cell r="N98">
            <v>1</v>
          </cell>
          <cell r="P98">
            <v>6</v>
          </cell>
        </row>
        <row r="99">
          <cell r="A99" t="str">
            <v>8.16</v>
          </cell>
          <cell r="B99" t="str">
            <v>ДЮЦ "Орион"</v>
          </cell>
          <cell r="C99" t="str">
            <v>Сибирский район</v>
          </cell>
          <cell r="D99" t="str">
            <v>Сергеева Наталья Сергеевна</v>
          </cell>
          <cell r="E99" t="str">
            <v>8.16</v>
          </cell>
          <cell r="F99">
            <v>24</v>
          </cell>
          <cell r="H99" t="str">
            <v>Сотников Иван</v>
          </cell>
          <cell r="I99" t="str">
            <v>02.04.2003</v>
          </cell>
          <cell r="J99" t="str">
            <v>б/р</v>
          </cell>
          <cell r="K99" t="str">
            <v>м</v>
          </cell>
          <cell r="L99" t="str">
            <v>МАЛ/ДЕВЧ_1</v>
          </cell>
          <cell r="N99">
            <v>1</v>
          </cell>
          <cell r="P99">
            <v>6</v>
          </cell>
        </row>
        <row r="100">
          <cell r="A100" t="str">
            <v>7.9</v>
          </cell>
          <cell r="B100" t="str">
            <v>ДЮЦ "Орион"</v>
          </cell>
          <cell r="C100" t="str">
            <v>Сибирский район</v>
          </cell>
          <cell r="D100" t="str">
            <v>Суховольский Станислав Евгеньевич</v>
          </cell>
          <cell r="E100" t="str">
            <v>7.9</v>
          </cell>
          <cell r="F100">
            <v>25</v>
          </cell>
          <cell r="H100" t="str">
            <v>Пермякова София</v>
          </cell>
          <cell r="I100" t="str">
            <v>23.06.2005</v>
          </cell>
          <cell r="J100" t="str">
            <v>1ю</v>
          </cell>
          <cell r="K100" t="str">
            <v>ж</v>
          </cell>
          <cell r="L100" t="str">
            <v>МАЛ/ДЕВЧ_1</v>
          </cell>
          <cell r="N100">
            <v>1</v>
          </cell>
        </row>
        <row r="101">
          <cell r="A101" t="str">
            <v>5.1</v>
          </cell>
          <cell r="B101" t="str">
            <v>КИТ</v>
          </cell>
          <cell r="C101" t="str">
            <v>Новокузнецк</v>
          </cell>
          <cell r="D101" t="str">
            <v>Гоголева Наталья Михайловна</v>
          </cell>
          <cell r="E101" t="str">
            <v>5.1</v>
          </cell>
          <cell r="F101">
            <v>1</v>
          </cell>
          <cell r="H101" t="str">
            <v>Манаенко Егор</v>
          </cell>
          <cell r="I101" t="str">
            <v>01.01.1996</v>
          </cell>
          <cell r="J101" t="str">
            <v>б/р</v>
          </cell>
          <cell r="K101" t="str">
            <v>м</v>
          </cell>
          <cell r="L101" t="str">
            <v>ЮНР/ЮНРК_3</v>
          </cell>
          <cell r="N101">
            <v>1</v>
          </cell>
          <cell r="O101" t="str">
            <v/>
          </cell>
        </row>
        <row r="102">
          <cell r="A102" t="str">
            <v>5.2</v>
          </cell>
          <cell r="B102" t="str">
            <v>КИТ</v>
          </cell>
          <cell r="C102" t="str">
            <v>Новокузнецк</v>
          </cell>
          <cell r="D102" t="str">
            <v>Гоголева Наталья Михайловна</v>
          </cell>
          <cell r="E102" t="str">
            <v>5.2</v>
          </cell>
          <cell r="F102">
            <v>2</v>
          </cell>
          <cell r="H102" t="str">
            <v>Евтушенко Вадим</v>
          </cell>
          <cell r="I102" t="str">
            <v>01.01.1996</v>
          </cell>
          <cell r="J102" t="str">
            <v>б/р</v>
          </cell>
          <cell r="K102" t="str">
            <v>м</v>
          </cell>
          <cell r="L102" t="str">
            <v>ЮНР/ЮНРК_3</v>
          </cell>
          <cell r="N102">
            <v>1</v>
          </cell>
          <cell r="O102" t="str">
            <v/>
          </cell>
        </row>
        <row r="103">
          <cell r="A103" t="str">
            <v>5.3</v>
          </cell>
          <cell r="B103" t="str">
            <v>КИТ</v>
          </cell>
          <cell r="C103" t="str">
            <v>Новокузнецк</v>
          </cell>
          <cell r="D103" t="str">
            <v>Гоголева Наталья Михайловна</v>
          </cell>
          <cell r="E103" t="str">
            <v>5.3</v>
          </cell>
          <cell r="F103">
            <v>3</v>
          </cell>
          <cell r="H103" t="str">
            <v>Крючков Алексей</v>
          </cell>
          <cell r="I103" t="str">
            <v>01.01.1996</v>
          </cell>
          <cell r="J103" t="str">
            <v>б/р</v>
          </cell>
          <cell r="K103" t="str">
            <v>м</v>
          </cell>
          <cell r="L103" t="str">
            <v>ЮНР/ЮНРК_3</v>
          </cell>
          <cell r="N103">
            <v>1</v>
          </cell>
          <cell r="O103" t="str">
            <v/>
          </cell>
        </row>
        <row r="104">
          <cell r="A104" t="str">
            <v>5.4</v>
          </cell>
          <cell r="B104" t="str">
            <v>КИТ</v>
          </cell>
          <cell r="C104" t="str">
            <v>Новокузнецк</v>
          </cell>
          <cell r="D104" t="str">
            <v>Гоголева Наталья Михайловна</v>
          </cell>
          <cell r="E104" t="str">
            <v>5.4</v>
          </cell>
          <cell r="F104">
            <v>4</v>
          </cell>
          <cell r="H104" t="str">
            <v>Бухтояров Дмитрий</v>
          </cell>
          <cell r="I104" t="str">
            <v>01.01.1996</v>
          </cell>
          <cell r="J104" t="str">
            <v>б/р</v>
          </cell>
          <cell r="K104" t="str">
            <v>м</v>
          </cell>
          <cell r="L104" t="str">
            <v>ЮНР/ЮНРК_3</v>
          </cell>
          <cell r="N104">
            <v>1</v>
          </cell>
          <cell r="O104" t="str">
            <v/>
          </cell>
        </row>
        <row r="105">
          <cell r="A105" t="str">
            <v>5.5</v>
          </cell>
          <cell r="B105" t="str">
            <v>КИТ</v>
          </cell>
          <cell r="C105" t="str">
            <v>Новокузнецк</v>
          </cell>
          <cell r="D105" t="str">
            <v>Гоголева Наталья Михайловна</v>
          </cell>
          <cell r="E105" t="str">
            <v>5.5</v>
          </cell>
          <cell r="F105">
            <v>5</v>
          </cell>
          <cell r="H105" t="str">
            <v>Краснобаев Влад</v>
          </cell>
          <cell r="I105" t="str">
            <v>01.01.1996</v>
          </cell>
          <cell r="J105" t="str">
            <v>б/р</v>
          </cell>
          <cell r="K105" t="str">
            <v>м</v>
          </cell>
          <cell r="L105" t="str">
            <v>ЮНР/ЮНРК_3</v>
          </cell>
          <cell r="N105">
            <v>1</v>
          </cell>
          <cell r="O105" t="str">
            <v/>
          </cell>
        </row>
        <row r="106">
          <cell r="A106" t="str">
            <v>5.6</v>
          </cell>
          <cell r="B106" t="str">
            <v>КИТ</v>
          </cell>
          <cell r="C106" t="str">
            <v>Новокузнецк</v>
          </cell>
          <cell r="D106" t="str">
            <v>Гоголева Наталья Михайловна</v>
          </cell>
          <cell r="E106" t="str">
            <v>5.6</v>
          </cell>
          <cell r="F106">
            <v>6</v>
          </cell>
          <cell r="H106" t="str">
            <v>Степанова Василиса</v>
          </cell>
          <cell r="I106" t="str">
            <v>01.01.1996</v>
          </cell>
          <cell r="J106" t="str">
            <v>б/р</v>
          </cell>
          <cell r="K106" t="str">
            <v>ж</v>
          </cell>
          <cell r="L106" t="str">
            <v>ЮНР/ЮНРК_3</v>
          </cell>
          <cell r="N106">
            <v>1</v>
          </cell>
          <cell r="O106" t="str">
            <v/>
          </cell>
        </row>
        <row r="107">
          <cell r="A107" t="str">
            <v>5.7</v>
          </cell>
          <cell r="B107" t="str">
            <v>КИТ</v>
          </cell>
          <cell r="C107" t="str">
            <v>Новокузнецк</v>
          </cell>
          <cell r="D107" t="str">
            <v>Гоголева Наталья Михайловна</v>
          </cell>
          <cell r="E107" t="str">
            <v>5.7</v>
          </cell>
          <cell r="F107">
            <v>7</v>
          </cell>
          <cell r="H107" t="str">
            <v>Кириленко Ксения</v>
          </cell>
          <cell r="I107" t="str">
            <v>01.01.1996</v>
          </cell>
          <cell r="J107" t="str">
            <v>б/р</v>
          </cell>
          <cell r="K107" t="str">
            <v>ж</v>
          </cell>
          <cell r="L107" t="str">
            <v>ЮНР/ЮНРК_3</v>
          </cell>
          <cell r="N107">
            <v>1</v>
          </cell>
          <cell r="O107" t="str">
            <v/>
          </cell>
        </row>
        <row r="108">
          <cell r="A108" t="str">
            <v>5.8</v>
          </cell>
          <cell r="B108" t="str">
            <v>КИТ</v>
          </cell>
          <cell r="C108" t="str">
            <v>Новокузнецк</v>
          </cell>
          <cell r="D108" t="str">
            <v>Гоголева Наталья Михайловна</v>
          </cell>
          <cell r="E108" t="str">
            <v>5.8</v>
          </cell>
          <cell r="F108">
            <v>8</v>
          </cell>
          <cell r="H108" t="str">
            <v>Иванов Николай</v>
          </cell>
          <cell r="I108" t="str">
            <v>01.01.1996</v>
          </cell>
          <cell r="J108" t="str">
            <v>б/р</v>
          </cell>
          <cell r="K108" t="str">
            <v>м</v>
          </cell>
          <cell r="L108" t="str">
            <v>ЮНР/ЮНРК_3</v>
          </cell>
          <cell r="N108">
            <v>1</v>
          </cell>
          <cell r="O108" t="str">
            <v/>
          </cell>
        </row>
        <row r="109">
          <cell r="A109" t="str">
            <v>6.1</v>
          </cell>
          <cell r="B109" t="str">
            <v>НТТТ</v>
          </cell>
          <cell r="C109" t="str">
            <v>центральныц район</v>
          </cell>
          <cell r="D109" t="str">
            <v>Голота Александр Викторович</v>
          </cell>
          <cell r="E109" t="str">
            <v>6.1</v>
          </cell>
          <cell r="F109">
            <v>1</v>
          </cell>
          <cell r="H109" t="str">
            <v>Устюгов Александр</v>
          </cell>
          <cell r="I109" t="str">
            <v>25.12.1995</v>
          </cell>
          <cell r="J109" t="str">
            <v>б/р</v>
          </cell>
          <cell r="K109" t="str">
            <v>м</v>
          </cell>
          <cell r="L109" t="str">
            <v>ЮНР/ЮНРК_3</v>
          </cell>
          <cell r="N109">
            <v>1</v>
          </cell>
          <cell r="O109" t="str">
            <v/>
          </cell>
        </row>
        <row r="110">
          <cell r="A110" t="str">
            <v>6.2</v>
          </cell>
          <cell r="B110" t="str">
            <v>НТТТ</v>
          </cell>
          <cell r="C110" t="str">
            <v>центральныц район</v>
          </cell>
          <cell r="D110" t="str">
            <v>Голота Александр Викторович</v>
          </cell>
          <cell r="E110" t="str">
            <v>6.2</v>
          </cell>
          <cell r="F110">
            <v>2</v>
          </cell>
          <cell r="H110" t="str">
            <v>Уваров Александр</v>
          </cell>
          <cell r="I110" t="str">
            <v>12.05.1997</v>
          </cell>
          <cell r="J110" t="str">
            <v>б/р</v>
          </cell>
          <cell r="K110" t="str">
            <v>м</v>
          </cell>
          <cell r="L110" t="str">
            <v>ЮНР/ЮНРК_3</v>
          </cell>
          <cell r="N110">
            <v>1</v>
          </cell>
          <cell r="O110" t="str">
            <v/>
          </cell>
        </row>
        <row r="111">
          <cell r="A111" t="str">
            <v>6.3</v>
          </cell>
          <cell r="B111" t="str">
            <v>НТТТ</v>
          </cell>
          <cell r="C111" t="str">
            <v>центральныц район</v>
          </cell>
          <cell r="D111" t="str">
            <v>Голота Александр Викторович</v>
          </cell>
          <cell r="E111" t="str">
            <v>6.3</v>
          </cell>
          <cell r="F111">
            <v>3</v>
          </cell>
          <cell r="H111" t="str">
            <v>Скворцов Алексаандр</v>
          </cell>
          <cell r="I111" t="str">
            <v>24.02.1997</v>
          </cell>
          <cell r="J111" t="str">
            <v>б/р</v>
          </cell>
          <cell r="K111" t="str">
            <v>м</v>
          </cell>
          <cell r="L111" t="str">
            <v>ЮНР/ЮНРК_3</v>
          </cell>
          <cell r="N111">
            <v>1</v>
          </cell>
          <cell r="O111" t="str">
            <v/>
          </cell>
        </row>
        <row r="112">
          <cell r="A112" t="str">
            <v>6.4</v>
          </cell>
          <cell r="B112" t="str">
            <v>НТТТ</v>
          </cell>
          <cell r="C112" t="str">
            <v>центральныц район</v>
          </cell>
          <cell r="D112" t="str">
            <v>Голота Александр Викторович</v>
          </cell>
          <cell r="E112" t="str">
            <v>6.4</v>
          </cell>
          <cell r="F112">
            <v>4</v>
          </cell>
          <cell r="H112" t="str">
            <v>Вишникин Иван</v>
          </cell>
          <cell r="I112" t="str">
            <v>31.01.1998</v>
          </cell>
          <cell r="J112" t="str">
            <v>б/р</v>
          </cell>
          <cell r="K112" t="str">
            <v>м</v>
          </cell>
          <cell r="L112" t="str">
            <v>ЮНР/ЮНРК_3</v>
          </cell>
          <cell r="N112">
            <v>1</v>
          </cell>
          <cell r="O112" t="str">
            <v/>
          </cell>
        </row>
        <row r="113">
          <cell r="A113" t="str">
            <v>6.5</v>
          </cell>
          <cell r="B113" t="str">
            <v>НТТТ</v>
          </cell>
          <cell r="C113" t="str">
            <v>центральныц район</v>
          </cell>
          <cell r="D113" t="str">
            <v>Голота Александр Викторович</v>
          </cell>
          <cell r="E113" t="str">
            <v>6.5</v>
          </cell>
          <cell r="F113">
            <v>5</v>
          </cell>
          <cell r="H113" t="str">
            <v>Зуева Валентина</v>
          </cell>
          <cell r="I113" t="str">
            <v>13.04.1997</v>
          </cell>
          <cell r="J113" t="str">
            <v>б/р</v>
          </cell>
          <cell r="K113" t="str">
            <v>ж</v>
          </cell>
          <cell r="L113" t="str">
            <v>ЮНР/ЮНРК_3</v>
          </cell>
          <cell r="N113">
            <v>1</v>
          </cell>
          <cell r="O113" t="str">
            <v/>
          </cell>
        </row>
        <row r="114">
          <cell r="A114" t="str">
            <v>6.6</v>
          </cell>
          <cell r="B114" t="str">
            <v>НТТТ</v>
          </cell>
          <cell r="C114" t="str">
            <v>центральныц район</v>
          </cell>
          <cell r="D114" t="str">
            <v>Голота Александр Викторович</v>
          </cell>
          <cell r="E114" t="str">
            <v>6.6</v>
          </cell>
          <cell r="F114">
            <v>6</v>
          </cell>
          <cell r="H114" t="str">
            <v>Тремасов Антон</v>
          </cell>
          <cell r="I114" t="str">
            <v>03.06.1997</v>
          </cell>
          <cell r="J114" t="str">
            <v>б/р</v>
          </cell>
          <cell r="K114" t="str">
            <v>м</v>
          </cell>
          <cell r="L114" t="str">
            <v>ЮНР/ЮНРК_3</v>
          </cell>
          <cell r="N114">
            <v>1</v>
          </cell>
          <cell r="O114" t="str">
            <v/>
          </cell>
        </row>
        <row r="115">
          <cell r="A115" t="str">
            <v>1.1</v>
          </cell>
          <cell r="B115" t="str">
            <v>Экстремум</v>
          </cell>
          <cell r="C115" t="str">
            <v>Новокузнецк</v>
          </cell>
          <cell r="D115" t="str">
            <v>Тимофеева Наталья николаевна</v>
          </cell>
          <cell r="E115" t="str">
            <v>1.1</v>
          </cell>
          <cell r="F115">
            <v>1</v>
          </cell>
          <cell r="H115" t="str">
            <v>Вередина дарья</v>
          </cell>
          <cell r="I115" t="str">
            <v>07.11.1997</v>
          </cell>
          <cell r="J115" t="str">
            <v>б/р</v>
          </cell>
          <cell r="K115" t="str">
            <v>ж</v>
          </cell>
          <cell r="L115" t="str">
            <v>ЮНР/ЮНРК</v>
          </cell>
          <cell r="N115">
            <v>1</v>
          </cell>
          <cell r="O115" t="str">
            <v/>
          </cell>
        </row>
        <row r="116">
          <cell r="A116" t="str">
            <v>1.2</v>
          </cell>
          <cell r="B116" t="str">
            <v>Экстремум</v>
          </cell>
          <cell r="C116" t="str">
            <v>Новокузнецк</v>
          </cell>
          <cell r="D116" t="str">
            <v>Тимофеева Наталья николаевна</v>
          </cell>
          <cell r="E116" t="str">
            <v>1.2</v>
          </cell>
          <cell r="F116">
            <v>2</v>
          </cell>
          <cell r="H116" t="str">
            <v>Жидких Максим</v>
          </cell>
          <cell r="I116" t="str">
            <v>21.12.1996</v>
          </cell>
          <cell r="J116" t="str">
            <v>б/р</v>
          </cell>
          <cell r="K116" t="str">
            <v>м</v>
          </cell>
          <cell r="L116" t="str">
            <v>ЮНР/ЮНРК</v>
          </cell>
          <cell r="N116">
            <v>1</v>
          </cell>
          <cell r="O116" t="str">
            <v/>
          </cell>
        </row>
        <row r="117">
          <cell r="A117" t="str">
            <v>1.3</v>
          </cell>
          <cell r="B117" t="str">
            <v>Экстремум</v>
          </cell>
          <cell r="C117" t="str">
            <v>Новокузнецк</v>
          </cell>
          <cell r="D117" t="str">
            <v>Тимофеева Наталья николаевна</v>
          </cell>
          <cell r="E117" t="str">
            <v>1.3</v>
          </cell>
          <cell r="F117">
            <v>3</v>
          </cell>
          <cell r="H117" t="str">
            <v>Попов Андрей</v>
          </cell>
          <cell r="I117" t="str">
            <v>22.08.1998</v>
          </cell>
          <cell r="J117" t="str">
            <v>б/р</v>
          </cell>
          <cell r="K117" t="str">
            <v>м</v>
          </cell>
          <cell r="L117" t="str">
            <v>ЮНР/ЮНРК</v>
          </cell>
          <cell r="N117">
            <v>1</v>
          </cell>
          <cell r="O117" t="str">
            <v/>
          </cell>
        </row>
        <row r="118">
          <cell r="A118" t="str">
            <v>1.4</v>
          </cell>
          <cell r="B118" t="str">
            <v>Экстремум</v>
          </cell>
          <cell r="C118" t="str">
            <v>Новокузнецк</v>
          </cell>
          <cell r="D118" t="str">
            <v>Тимофеева Наталья николаевна</v>
          </cell>
          <cell r="E118" t="str">
            <v>1.4</v>
          </cell>
          <cell r="F118">
            <v>4</v>
          </cell>
          <cell r="H118" t="str">
            <v>Шмырин евгений </v>
          </cell>
          <cell r="I118" t="str">
            <v>18.11.1998</v>
          </cell>
          <cell r="J118" t="str">
            <v>б/р</v>
          </cell>
          <cell r="K118" t="str">
            <v>м</v>
          </cell>
          <cell r="L118" t="str">
            <v>ЮНР/ЮНРК</v>
          </cell>
          <cell r="N118">
            <v>1</v>
          </cell>
          <cell r="O118" t="str">
            <v/>
          </cell>
        </row>
        <row r="119">
          <cell r="A119" t="str">
            <v>1.5</v>
          </cell>
          <cell r="B119" t="str">
            <v>Экстремум</v>
          </cell>
          <cell r="C119" t="str">
            <v>Новокузнецк</v>
          </cell>
          <cell r="D119" t="str">
            <v>Тимофеева Наталья николаевна</v>
          </cell>
          <cell r="E119" t="str">
            <v>1.5</v>
          </cell>
          <cell r="F119">
            <v>5</v>
          </cell>
          <cell r="H119" t="str">
            <v>Чудиевич ярослав</v>
          </cell>
          <cell r="I119" t="str">
            <v>12.08.1999</v>
          </cell>
          <cell r="J119" t="str">
            <v>б/р</v>
          </cell>
          <cell r="K119" t="str">
            <v>м</v>
          </cell>
          <cell r="L119" t="str">
            <v>ЮН/ДЕВ</v>
          </cell>
          <cell r="N119">
            <v>1</v>
          </cell>
          <cell r="O119" t="str">
            <v/>
          </cell>
        </row>
        <row r="120">
          <cell r="A120" t="str">
            <v>1.6</v>
          </cell>
          <cell r="B120" t="str">
            <v>Экстремум</v>
          </cell>
          <cell r="C120" t="str">
            <v>Новокузнецк</v>
          </cell>
          <cell r="D120" t="str">
            <v>Тимофеева Наталья николаевна</v>
          </cell>
          <cell r="E120" t="str">
            <v>1.6</v>
          </cell>
          <cell r="F120">
            <v>6</v>
          </cell>
          <cell r="H120" t="str">
            <v>Нелюбова Ульяна</v>
          </cell>
          <cell r="I120" t="str">
            <v>17.03.2001</v>
          </cell>
          <cell r="J120" t="str">
            <v>б/р</v>
          </cell>
          <cell r="K120" t="str">
            <v>ж</v>
          </cell>
          <cell r="L120" t="str">
            <v>МАЛ/ДЕВЧ</v>
          </cell>
          <cell r="N120">
            <v>1</v>
          </cell>
          <cell r="O120" t="str">
            <v/>
          </cell>
          <cell r="P120">
            <v>1</v>
          </cell>
        </row>
        <row r="121">
          <cell r="A121" t="str">
            <v>1.7</v>
          </cell>
          <cell r="B121" t="str">
            <v>Экстремум</v>
          </cell>
          <cell r="C121" t="str">
            <v>Новокузнецк</v>
          </cell>
          <cell r="D121" t="str">
            <v>Тимофеева Наталья николаевна</v>
          </cell>
          <cell r="E121" t="str">
            <v>1.7</v>
          </cell>
          <cell r="F121">
            <v>7</v>
          </cell>
          <cell r="H121" t="str">
            <v>Кашлев Андрей</v>
          </cell>
          <cell r="I121" t="str">
            <v>02.03.2000</v>
          </cell>
          <cell r="J121" t="str">
            <v>б/р</v>
          </cell>
          <cell r="K121" t="str">
            <v>м</v>
          </cell>
          <cell r="L121" t="str">
            <v>ЮН/ДЕВ</v>
          </cell>
          <cell r="N121">
            <v>1</v>
          </cell>
          <cell r="O121" t="str">
            <v/>
          </cell>
          <cell r="P121">
            <v>1</v>
          </cell>
        </row>
        <row r="122">
          <cell r="A122" t="str">
            <v>1.8</v>
          </cell>
          <cell r="B122" t="str">
            <v>Экстремум</v>
          </cell>
          <cell r="C122" t="str">
            <v>Новокузнецк</v>
          </cell>
          <cell r="D122" t="str">
            <v>Тимофеева Наталья николаевна</v>
          </cell>
          <cell r="E122" t="str">
            <v>1.8</v>
          </cell>
          <cell r="F122">
            <v>8</v>
          </cell>
          <cell r="H122" t="str">
            <v>Захаров Илья</v>
          </cell>
          <cell r="I122" t="str">
            <v>25.12.2000</v>
          </cell>
          <cell r="J122" t="str">
            <v>б/р</v>
          </cell>
          <cell r="K122" t="str">
            <v>м</v>
          </cell>
          <cell r="L122" t="str">
            <v>ЮН/ДЕВ</v>
          </cell>
          <cell r="N122">
            <v>1</v>
          </cell>
          <cell r="O122" t="str">
            <v/>
          </cell>
          <cell r="P122">
            <v>1</v>
          </cell>
        </row>
        <row r="123">
          <cell r="A123" t="str">
            <v>1.9</v>
          </cell>
          <cell r="B123" t="str">
            <v>Экстремум</v>
          </cell>
          <cell r="C123" t="str">
            <v>Новокузнецк</v>
          </cell>
          <cell r="D123" t="str">
            <v>Тимофеева Наталья николаевна</v>
          </cell>
          <cell r="E123" t="str">
            <v>1.9</v>
          </cell>
          <cell r="F123">
            <v>9</v>
          </cell>
          <cell r="H123" t="str">
            <v>Зырянов Павел</v>
          </cell>
          <cell r="I123" t="str">
            <v>02.03.2000</v>
          </cell>
          <cell r="J123" t="str">
            <v>б/р</v>
          </cell>
          <cell r="K123" t="str">
            <v>м</v>
          </cell>
          <cell r="L123" t="str">
            <v>ЮН/ДЕВ</v>
          </cell>
          <cell r="N123">
            <v>1</v>
          </cell>
          <cell r="O123" t="str">
            <v/>
          </cell>
          <cell r="P123">
            <v>1</v>
          </cell>
        </row>
        <row r="124">
          <cell r="A124" t="str">
            <v>1.10</v>
          </cell>
          <cell r="B124" t="str">
            <v>Экстремум</v>
          </cell>
          <cell r="C124" t="str">
            <v>Новокузнецк</v>
          </cell>
          <cell r="D124" t="str">
            <v>Тимофеева Наталья николаевна</v>
          </cell>
          <cell r="E124" t="str">
            <v>1.10</v>
          </cell>
          <cell r="F124">
            <v>10</v>
          </cell>
          <cell r="H124" t="str">
            <v>Посадских Яна</v>
          </cell>
          <cell r="I124" t="str">
            <v>18.03.2001</v>
          </cell>
          <cell r="J124" t="str">
            <v>б/р</v>
          </cell>
          <cell r="K124" t="str">
            <v>ж</v>
          </cell>
          <cell r="L124" t="str">
            <v>МАЛ/ДЕВЧ</v>
          </cell>
          <cell r="N124">
            <v>1</v>
          </cell>
          <cell r="O124" t="str">
            <v/>
          </cell>
        </row>
        <row r="125">
          <cell r="A125" t="str">
            <v>1.11</v>
          </cell>
          <cell r="B125" t="str">
            <v>Экстремум</v>
          </cell>
          <cell r="C125" t="str">
            <v>Новокузнецк</v>
          </cell>
          <cell r="D125" t="str">
            <v>Тимофеева Наталья николаевна</v>
          </cell>
          <cell r="E125" t="str">
            <v>1.11</v>
          </cell>
          <cell r="F125">
            <v>11</v>
          </cell>
          <cell r="H125" t="str">
            <v>Бадорин Вова</v>
          </cell>
          <cell r="I125" t="str">
            <v>10.04.2000</v>
          </cell>
          <cell r="J125" t="str">
            <v>б/р</v>
          </cell>
          <cell r="K125" t="str">
            <v>м</v>
          </cell>
          <cell r="L125" t="str">
            <v>ЮН/ДЕВ</v>
          </cell>
          <cell r="N125">
            <v>1</v>
          </cell>
          <cell r="O125" t="str">
            <v/>
          </cell>
        </row>
        <row r="126">
          <cell r="A126" t="str">
            <v>1.12</v>
          </cell>
          <cell r="B126" t="str">
            <v>Экстремум</v>
          </cell>
          <cell r="C126" t="str">
            <v>Новокузнецк</v>
          </cell>
          <cell r="D126" t="str">
            <v>Тимофеева Наталья николаевна</v>
          </cell>
          <cell r="E126" t="str">
            <v>1.12</v>
          </cell>
          <cell r="F126">
            <v>12</v>
          </cell>
          <cell r="H126" t="str">
            <v>Балашев Кирил</v>
          </cell>
          <cell r="I126" t="str">
            <v>12.11.1999</v>
          </cell>
          <cell r="J126" t="str">
            <v>б/р</v>
          </cell>
          <cell r="K126" t="str">
            <v>м</v>
          </cell>
          <cell r="L126" t="str">
            <v>ЮН/ДЕВ</v>
          </cell>
          <cell r="N126">
            <v>1</v>
          </cell>
          <cell r="O126" t="str">
            <v/>
          </cell>
        </row>
        <row r="127">
          <cell r="A127" t="str">
            <v>1.13</v>
          </cell>
          <cell r="B127" t="str">
            <v>Экстремум</v>
          </cell>
          <cell r="C127" t="str">
            <v>Новокузнецк</v>
          </cell>
          <cell r="D127" t="str">
            <v>Тимофеева Наталья николаевна</v>
          </cell>
          <cell r="E127" t="str">
            <v>1.13</v>
          </cell>
          <cell r="F127">
            <v>13</v>
          </cell>
          <cell r="H127" t="str">
            <v>Носов Андрей</v>
          </cell>
          <cell r="I127" t="str">
            <v>07.01.2002</v>
          </cell>
          <cell r="J127" t="str">
            <v>б/р</v>
          </cell>
          <cell r="K127" t="str">
            <v>м</v>
          </cell>
          <cell r="L127" t="str">
            <v>МАЛ/ДЕВЧ</v>
          </cell>
          <cell r="N127">
            <v>1</v>
          </cell>
          <cell r="O127" t="str">
            <v/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
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
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
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
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126</v>
          </cell>
        </row>
        <row r="2">
          <cell r="E2" t="str">
            <v>2.1</v>
          </cell>
          <cell r="F2">
            <v>1</v>
          </cell>
          <cell r="H2" t="str">
            <v>Натурин Григорий</v>
          </cell>
          <cell r="I2" t="str">
            <v>30.03.00</v>
          </cell>
          <cell r="J2" t="str">
            <v>2ю</v>
          </cell>
          <cell r="K2" t="str">
            <v>м</v>
          </cell>
          <cell r="L2" t="str">
            <v>ЮН/ДЕВ_2</v>
          </cell>
          <cell r="N2">
            <v>1</v>
          </cell>
          <cell r="O2" t="str">
            <v/>
          </cell>
          <cell r="P2">
            <v>1</v>
          </cell>
        </row>
        <row r="3">
          <cell r="E3" t="str">
            <v>2.2</v>
          </cell>
          <cell r="F3">
            <v>2</v>
          </cell>
          <cell r="H3" t="str">
            <v>Козин Данил</v>
          </cell>
          <cell r="I3" t="str">
            <v>17.01.00</v>
          </cell>
          <cell r="J3" t="str">
            <v>2ю</v>
          </cell>
          <cell r="K3" t="str">
            <v>м</v>
          </cell>
          <cell r="L3" t="str">
            <v>ЮН/ДЕВ_2</v>
          </cell>
          <cell r="N3">
            <v>1</v>
          </cell>
          <cell r="O3" t="str">
            <v/>
          </cell>
          <cell r="P3">
            <v>1</v>
          </cell>
        </row>
        <row r="4">
          <cell r="E4" t="str">
            <v>2.3</v>
          </cell>
          <cell r="F4">
            <v>3</v>
          </cell>
          <cell r="H4" t="str">
            <v>Филиппов Николай</v>
          </cell>
          <cell r="I4" t="str">
            <v>30.03.00</v>
          </cell>
          <cell r="J4" t="str">
            <v>2ю</v>
          </cell>
          <cell r="K4" t="str">
            <v>м</v>
          </cell>
          <cell r="L4" t="str">
            <v>ЮН/ДЕВ_2</v>
          </cell>
          <cell r="N4">
            <v>1</v>
          </cell>
          <cell r="O4" t="str">
            <v/>
          </cell>
          <cell r="P4">
            <v>2</v>
          </cell>
        </row>
        <row r="5">
          <cell r="E5" t="str">
            <v>2.4</v>
          </cell>
          <cell r="F5">
            <v>4</v>
          </cell>
          <cell r="H5" t="str">
            <v>Ильичёв Никита</v>
          </cell>
          <cell r="I5" t="str">
            <v>13.04.00</v>
          </cell>
          <cell r="J5" t="str">
            <v>2ю</v>
          </cell>
          <cell r="K5" t="str">
            <v>м</v>
          </cell>
          <cell r="L5" t="str">
            <v>ЮН/ДЕВ_2</v>
          </cell>
          <cell r="N5">
            <v>1</v>
          </cell>
          <cell r="O5" t="str">
            <v/>
          </cell>
          <cell r="P5">
            <v>2</v>
          </cell>
        </row>
        <row r="6">
          <cell r="E6" t="str">
            <v>2.5</v>
          </cell>
          <cell r="F6">
            <v>5</v>
          </cell>
          <cell r="H6" t="str">
            <v>Бадикова Ирина</v>
          </cell>
          <cell r="I6" t="str">
            <v>21.12.00</v>
          </cell>
          <cell r="J6" t="str">
            <v>2ю</v>
          </cell>
          <cell r="K6" t="str">
            <v>ж</v>
          </cell>
          <cell r="L6" t="str">
            <v>ЮН/ДЕВ_2</v>
          </cell>
          <cell r="N6">
            <v>1</v>
          </cell>
          <cell r="O6" t="str">
            <v/>
          </cell>
          <cell r="P6">
            <v>1</v>
          </cell>
        </row>
        <row r="7">
          <cell r="E7" t="str">
            <v>2.6</v>
          </cell>
          <cell r="F7">
            <v>6</v>
          </cell>
          <cell r="H7" t="str">
            <v>Быкова Алина</v>
          </cell>
          <cell r="I7" t="str">
            <v>21.09.00</v>
          </cell>
          <cell r="J7" t="str">
            <v>2ю</v>
          </cell>
          <cell r="K7" t="str">
            <v>ж</v>
          </cell>
          <cell r="L7" t="str">
            <v>ЮН/ДЕВ_2</v>
          </cell>
          <cell r="N7">
            <v>1</v>
          </cell>
          <cell r="O7" t="str">
            <v/>
          </cell>
          <cell r="P7">
            <v>1</v>
          </cell>
        </row>
        <row r="8">
          <cell r="E8" t="str">
            <v>2.7</v>
          </cell>
          <cell r="F8">
            <v>7</v>
          </cell>
          <cell r="H8" t="str">
            <v>Ярикова Ксения</v>
          </cell>
          <cell r="I8" t="str">
            <v>14.05.00</v>
          </cell>
          <cell r="J8" t="str">
            <v>2ю</v>
          </cell>
          <cell r="K8" t="str">
            <v>ж</v>
          </cell>
          <cell r="L8" t="str">
            <v>ЮН/ДЕВ_2</v>
          </cell>
          <cell r="N8">
            <v>1</v>
          </cell>
          <cell r="O8" t="str">
            <v/>
          </cell>
          <cell r="P8">
            <v>2</v>
          </cell>
        </row>
        <row r="9">
          <cell r="E9" t="str">
            <v>2.8</v>
          </cell>
          <cell r="F9">
            <v>8</v>
          </cell>
          <cell r="H9" t="str">
            <v>Чистова Екатерина</v>
          </cell>
          <cell r="I9" t="str">
            <v>08.07.00</v>
          </cell>
          <cell r="J9" t="str">
            <v>2ю</v>
          </cell>
          <cell r="K9" t="str">
            <v>ж</v>
          </cell>
          <cell r="L9" t="str">
            <v>ЮН/ДЕВ_2</v>
          </cell>
          <cell r="N9">
            <v>1</v>
          </cell>
          <cell r="O9" t="str">
            <v/>
          </cell>
          <cell r="P9">
            <v>2</v>
          </cell>
        </row>
        <row r="10">
          <cell r="E10" t="str">
            <v>2.9</v>
          </cell>
          <cell r="F10">
            <v>9</v>
          </cell>
          <cell r="H10" t="str">
            <v>Трашков Никита</v>
          </cell>
          <cell r="I10" t="str">
            <v>26.07.04</v>
          </cell>
          <cell r="J10" t="str">
            <v>б/р</v>
          </cell>
          <cell r="K10" t="str">
            <v>м</v>
          </cell>
          <cell r="L10" t="str">
            <v>МАЛ/ДЕВЧ_1</v>
          </cell>
          <cell r="N10">
            <v>1</v>
          </cell>
          <cell r="O10" t="str">
            <v/>
          </cell>
        </row>
        <row r="11">
          <cell r="E11" t="str">
            <v>2.10</v>
          </cell>
          <cell r="F11">
            <v>10</v>
          </cell>
          <cell r="H11" t="str">
            <v>Любимов Александр</v>
          </cell>
          <cell r="I11" t="str">
            <v>12.08.03</v>
          </cell>
          <cell r="J11" t="str">
            <v>б/р</v>
          </cell>
          <cell r="K11" t="str">
            <v>м</v>
          </cell>
          <cell r="L11" t="str">
            <v>МАЛ/ДЕВЧ_1</v>
          </cell>
          <cell r="N11">
            <v>1</v>
          </cell>
          <cell r="O11" t="str">
            <v/>
          </cell>
        </row>
        <row r="12">
          <cell r="E12" t="str">
            <v>11.1</v>
          </cell>
          <cell r="F12">
            <v>1</v>
          </cell>
          <cell r="H12" t="str">
            <v>Кошелева Дарья</v>
          </cell>
          <cell r="I12" t="str">
            <v>01.01.2001</v>
          </cell>
          <cell r="J12" t="str">
            <v>б/р</v>
          </cell>
          <cell r="K12" t="str">
            <v>ж</v>
          </cell>
          <cell r="L12" t="str">
            <v>МАЛ/ДЕВЧ</v>
          </cell>
          <cell r="N12">
            <v>1</v>
          </cell>
          <cell r="O12" t="str">
            <v/>
          </cell>
          <cell r="P12">
            <v>1</v>
          </cell>
        </row>
        <row r="13">
          <cell r="E13" t="str">
            <v>11.2</v>
          </cell>
          <cell r="F13">
            <v>2</v>
          </cell>
          <cell r="H13" t="str">
            <v>Павленко Илья</v>
          </cell>
          <cell r="I13" t="str">
            <v>01.01.2001</v>
          </cell>
          <cell r="J13" t="str">
            <v>б/р</v>
          </cell>
          <cell r="K13" t="str">
            <v>м</v>
          </cell>
          <cell r="L13" t="str">
            <v>МАЛ/ДЕВЧ</v>
          </cell>
          <cell r="N13">
            <v>1</v>
          </cell>
          <cell r="O13" t="str">
            <v/>
          </cell>
          <cell r="P13">
            <v>1</v>
          </cell>
        </row>
        <row r="14">
          <cell r="E14" t="str">
            <v>11.3</v>
          </cell>
          <cell r="F14">
            <v>3</v>
          </cell>
          <cell r="H14" t="str">
            <v>Гребенев Данил</v>
          </cell>
          <cell r="I14" t="str">
            <v>01.01.2001</v>
          </cell>
          <cell r="J14" t="str">
            <v>б/р</v>
          </cell>
          <cell r="K14" t="str">
            <v>м</v>
          </cell>
          <cell r="L14" t="str">
            <v>МАЛ/ДЕВЧ</v>
          </cell>
          <cell r="N14">
            <v>1</v>
          </cell>
          <cell r="O14" t="str">
            <v/>
          </cell>
          <cell r="P14">
            <v>1</v>
          </cell>
        </row>
        <row r="15">
          <cell r="E15" t="str">
            <v>11.4</v>
          </cell>
          <cell r="F15">
            <v>4</v>
          </cell>
          <cell r="H15" t="str">
            <v>Бережная Олеся</v>
          </cell>
          <cell r="I15" t="str">
            <v>01.01.2001</v>
          </cell>
          <cell r="J15" t="str">
            <v>б/р</v>
          </cell>
          <cell r="K15" t="str">
            <v>ж</v>
          </cell>
          <cell r="L15" t="str">
            <v>МАЛ/ДЕВЧ</v>
          </cell>
          <cell r="N15">
            <v>1</v>
          </cell>
          <cell r="O15" t="str">
            <v/>
          </cell>
          <cell r="P15">
            <v>1</v>
          </cell>
        </row>
        <row r="16">
          <cell r="E16" t="str">
            <v>11.5</v>
          </cell>
          <cell r="F16">
            <v>5</v>
          </cell>
          <cell r="H16" t="str">
            <v>Мишин Сергей</v>
          </cell>
          <cell r="I16" t="str">
            <v>01.01.1996</v>
          </cell>
          <cell r="J16" t="str">
            <v>б/р</v>
          </cell>
          <cell r="K16" t="str">
            <v>м</v>
          </cell>
          <cell r="L16" t="str">
            <v>ЮНР/ЮНРК</v>
          </cell>
          <cell r="N16">
            <v>1</v>
          </cell>
          <cell r="O16" t="str">
            <v/>
          </cell>
        </row>
        <row r="17">
          <cell r="E17" t="str">
            <v>11.6</v>
          </cell>
          <cell r="F17">
            <v>6</v>
          </cell>
          <cell r="H17" t="str">
            <v>Васильева Елена</v>
          </cell>
          <cell r="I17" t="str">
            <v>01.01.1999</v>
          </cell>
          <cell r="J17" t="str">
            <v>б/р</v>
          </cell>
          <cell r="K17" t="str">
            <v>ж</v>
          </cell>
          <cell r="L17" t="str">
            <v>ЮН/ДЕВ</v>
          </cell>
          <cell r="N17">
            <v>1</v>
          </cell>
          <cell r="O17" t="str">
            <v/>
          </cell>
        </row>
        <row r="18">
          <cell r="E18" t="str">
            <v>11.7</v>
          </cell>
          <cell r="F18">
            <v>7</v>
          </cell>
          <cell r="H18" t="str">
            <v>Разыграева Екатерина</v>
          </cell>
          <cell r="I18" t="str">
            <v>01.01.1999</v>
          </cell>
          <cell r="J18" t="str">
            <v>б/р</v>
          </cell>
          <cell r="K18" t="str">
            <v>ж</v>
          </cell>
          <cell r="L18" t="str">
            <v>ЮН/ДЕВ</v>
          </cell>
          <cell r="N18">
            <v>1</v>
          </cell>
          <cell r="O18" t="str">
            <v/>
          </cell>
        </row>
        <row r="19">
          <cell r="E19" t="str">
            <v>11.8</v>
          </cell>
          <cell r="F19">
            <v>8</v>
          </cell>
          <cell r="H19" t="str">
            <v>Зотова Екатерина</v>
          </cell>
          <cell r="I19" t="str">
            <v>12.08.2001</v>
          </cell>
          <cell r="J19" t="str">
            <v>б/р</v>
          </cell>
          <cell r="K19" t="str">
            <v>ж</v>
          </cell>
          <cell r="L19" t="str">
            <v>МАЛ/ДЕВЧ</v>
          </cell>
          <cell r="N19">
            <v>1</v>
          </cell>
          <cell r="O19" t="str">
            <v/>
          </cell>
        </row>
        <row r="20">
          <cell r="E20" t="str">
            <v>11.9</v>
          </cell>
          <cell r="F20">
            <v>9</v>
          </cell>
          <cell r="H20" t="str">
            <v>Соловьева Анна</v>
          </cell>
          <cell r="I20" t="str">
            <v>23.09.2002</v>
          </cell>
          <cell r="J20" t="str">
            <v>б/р</v>
          </cell>
          <cell r="K20" t="str">
            <v>ж</v>
          </cell>
          <cell r="L20" t="str">
            <v>МАЛ/ДЕВЧ</v>
          </cell>
          <cell r="N20">
            <v>1</v>
          </cell>
          <cell r="O20" t="str">
            <v/>
          </cell>
        </row>
        <row r="21">
          <cell r="E21" t="str">
            <v>11.10</v>
          </cell>
          <cell r="F21">
            <v>10</v>
          </cell>
          <cell r="H21" t="str">
            <v>Кириченко Павел</v>
          </cell>
          <cell r="I21" t="str">
            <v>07.04.2002</v>
          </cell>
          <cell r="J21" t="str">
            <v>б/р</v>
          </cell>
          <cell r="K21" t="str">
            <v>м</v>
          </cell>
          <cell r="L21" t="str">
            <v>МАЛ/ДЕВЧ</v>
          </cell>
          <cell r="N21">
            <v>1</v>
          </cell>
          <cell r="O21" t="str">
            <v/>
          </cell>
        </row>
        <row r="22">
          <cell r="E22" t="str">
            <v>11.11</v>
          </cell>
          <cell r="F22">
            <v>11</v>
          </cell>
          <cell r="H22" t="str">
            <v>Чернышов Даниил</v>
          </cell>
          <cell r="I22" t="str">
            <v>23.04.2002</v>
          </cell>
          <cell r="J22" t="str">
            <v>б/р</v>
          </cell>
          <cell r="K22" t="str">
            <v>м</v>
          </cell>
          <cell r="L22" t="str">
            <v>МАЛ/ДЕВЧ</v>
          </cell>
          <cell r="N22">
            <v>1</v>
          </cell>
          <cell r="O22" t="str">
            <v/>
          </cell>
        </row>
        <row r="23">
          <cell r="E23" t="str">
            <v>11.12</v>
          </cell>
          <cell r="F23">
            <v>12</v>
          </cell>
          <cell r="H23" t="str">
            <v>Куклин Роман</v>
          </cell>
          <cell r="I23" t="str">
            <v>12.02.2001</v>
          </cell>
          <cell r="J23" t="str">
            <v>б/р</v>
          </cell>
          <cell r="K23" t="str">
            <v>м</v>
          </cell>
          <cell r="L23" t="str">
            <v>МАЛ/ДЕВЧ</v>
          </cell>
          <cell r="N23">
            <v>1</v>
          </cell>
          <cell r="O23" t="str">
            <v/>
          </cell>
          <cell r="Q23">
            <v>0</v>
          </cell>
          <cell r="R23">
            <v>2001</v>
          </cell>
          <cell r="U23" t="e">
            <v>#N/A</v>
          </cell>
        </row>
        <row r="24">
          <cell r="E24" t="str">
            <v>11.13</v>
          </cell>
          <cell r="F24">
            <v>13</v>
          </cell>
          <cell r="H24" t="str">
            <v>Панин Андрей</v>
          </cell>
          <cell r="I24" t="str">
            <v>23.01.2003</v>
          </cell>
          <cell r="J24" t="str">
            <v>б/р</v>
          </cell>
          <cell r="K24" t="str">
            <v>м</v>
          </cell>
          <cell r="L24" t="str">
            <v>МАЛ/ДЕВЧ</v>
          </cell>
          <cell r="N24">
            <v>1</v>
          </cell>
          <cell r="O24" t="str">
            <v/>
          </cell>
          <cell r="Q24">
            <v>0</v>
          </cell>
          <cell r="R24">
            <v>2003</v>
          </cell>
          <cell r="U24" t="e">
            <v>#N/A</v>
          </cell>
        </row>
        <row r="25">
          <cell r="E25" t="str">
            <v>11.14</v>
          </cell>
          <cell r="F25">
            <v>14</v>
          </cell>
          <cell r="H25" t="str">
            <v>Бирюков Тимур</v>
          </cell>
          <cell r="I25" t="str">
            <v>31.05.2003</v>
          </cell>
          <cell r="J25" t="str">
            <v>б/р</v>
          </cell>
          <cell r="K25" t="str">
            <v>м</v>
          </cell>
          <cell r="L25" t="str">
            <v>МАЛ/ДЕВЧ</v>
          </cell>
          <cell r="N25">
            <v>1</v>
          </cell>
          <cell r="O25" t="str">
            <v/>
          </cell>
          <cell r="Q25">
            <v>0</v>
          </cell>
          <cell r="R25">
            <v>2003</v>
          </cell>
          <cell r="U25" t="e">
            <v>#N/A</v>
          </cell>
        </row>
        <row r="26">
          <cell r="E26" t="str">
            <v>11.15</v>
          </cell>
          <cell r="F26">
            <v>15</v>
          </cell>
          <cell r="H26" t="str">
            <v>Зотов Владимир</v>
          </cell>
          <cell r="I26" t="str">
            <v>12.12.2003</v>
          </cell>
          <cell r="J26" t="str">
            <v>б/р</v>
          </cell>
          <cell r="K26" t="str">
            <v>м</v>
          </cell>
          <cell r="L26" t="str">
            <v>МАЛ/ДЕВЧ</v>
          </cell>
          <cell r="N26">
            <v>1</v>
          </cell>
          <cell r="O26" t="str">
            <v/>
          </cell>
          <cell r="Q26">
            <v>0</v>
          </cell>
          <cell r="R26">
            <v>2003</v>
          </cell>
          <cell r="U26" t="e">
            <v>#N/A</v>
          </cell>
        </row>
        <row r="27">
          <cell r="E27" t="str">
            <v>4.1</v>
          </cell>
          <cell r="F27">
            <v>1</v>
          </cell>
          <cell r="H27" t="str">
            <v>Пудовкин Андрей</v>
          </cell>
          <cell r="I27" t="str">
            <v>2003</v>
          </cell>
          <cell r="J27" t="str">
            <v>б/р</v>
          </cell>
          <cell r="K27" t="str">
            <v>м</v>
          </cell>
          <cell r="L27" t="str">
            <v>МАЛ/ДЕВЧ_1</v>
          </cell>
          <cell r="N27">
            <v>1</v>
          </cell>
          <cell r="O27" t="str">
            <v/>
          </cell>
        </row>
        <row r="28">
          <cell r="E28" t="str">
            <v>4.2</v>
          </cell>
          <cell r="F28">
            <v>2</v>
          </cell>
          <cell r="H28" t="str">
            <v>Козырев Андрей</v>
          </cell>
          <cell r="I28" t="str">
            <v>2001</v>
          </cell>
          <cell r="J28" t="str">
            <v>б/р</v>
          </cell>
          <cell r="K28" t="str">
            <v>м</v>
          </cell>
          <cell r="L28" t="str">
            <v>МАЛ/ДЕВЧ_1</v>
          </cell>
          <cell r="N28">
            <v>1</v>
          </cell>
          <cell r="O28" t="str">
            <v/>
          </cell>
        </row>
        <row r="29">
          <cell r="E29" t="str">
            <v>4.3</v>
          </cell>
          <cell r="F29">
            <v>3</v>
          </cell>
          <cell r="H29" t="str">
            <v>Зуев Михаил</v>
          </cell>
          <cell r="I29" t="str">
            <v>1999</v>
          </cell>
          <cell r="J29" t="str">
            <v>1ю</v>
          </cell>
          <cell r="K29" t="str">
            <v>м</v>
          </cell>
          <cell r="L29" t="str">
            <v>ЮН/ДЕВ_2</v>
          </cell>
          <cell r="N29">
            <v>1</v>
          </cell>
          <cell r="O29" t="str">
            <v/>
          </cell>
        </row>
        <row r="30">
          <cell r="E30" t="str">
            <v>4.4</v>
          </cell>
          <cell r="F30">
            <v>4</v>
          </cell>
          <cell r="H30" t="str">
            <v>Эрнст Виктор</v>
          </cell>
          <cell r="I30" t="str">
            <v>1999</v>
          </cell>
          <cell r="J30" t="str">
            <v>б/р</v>
          </cell>
          <cell r="K30" t="str">
            <v>м</v>
          </cell>
          <cell r="L30" t="str">
            <v>ЮН/ДЕВ_2</v>
          </cell>
          <cell r="N30">
            <v>1</v>
          </cell>
          <cell r="O30" t="str">
            <v/>
          </cell>
        </row>
        <row r="31">
          <cell r="E31" t="str">
            <v>4.5</v>
          </cell>
          <cell r="F31">
            <v>5</v>
          </cell>
          <cell r="H31" t="str">
            <v>Козырев Иван</v>
          </cell>
          <cell r="I31" t="str">
            <v>1994</v>
          </cell>
          <cell r="J31" t="str">
            <v>I</v>
          </cell>
          <cell r="K31" t="str">
            <v>м</v>
          </cell>
          <cell r="L31" t="str">
            <v>ЮНР/ЮНРК_3</v>
          </cell>
          <cell r="N31">
            <v>1</v>
          </cell>
          <cell r="O31" t="str">
            <v/>
          </cell>
        </row>
        <row r="32">
          <cell r="E32" t="str">
            <v>3.1</v>
          </cell>
          <cell r="F32">
            <v>1</v>
          </cell>
          <cell r="H32" t="str">
            <v>Силантье Артем</v>
          </cell>
          <cell r="I32" t="str">
            <v>31.10.1996</v>
          </cell>
          <cell r="J32" t="str">
            <v>I</v>
          </cell>
          <cell r="K32" t="str">
            <v>м</v>
          </cell>
          <cell r="L32" t="str">
            <v>ЮНР/ЮНРК_3</v>
          </cell>
          <cell r="N32">
            <v>1</v>
          </cell>
          <cell r="O32" t="str">
            <v/>
          </cell>
          <cell r="P32">
            <v>1</v>
          </cell>
        </row>
        <row r="33">
          <cell r="E33" t="str">
            <v>3.2</v>
          </cell>
          <cell r="F33">
            <v>2</v>
          </cell>
          <cell r="H33" t="str">
            <v>Шабардин Валерий</v>
          </cell>
          <cell r="I33" t="str">
            <v>2.03.1997</v>
          </cell>
          <cell r="J33" t="str">
            <v>I</v>
          </cell>
          <cell r="K33" t="str">
            <v>м</v>
          </cell>
          <cell r="L33" t="str">
            <v>ЮНР/ЮНРК_3</v>
          </cell>
          <cell r="N33">
            <v>1</v>
          </cell>
          <cell r="O33" t="str">
            <v/>
          </cell>
          <cell r="P33">
            <v>2</v>
          </cell>
        </row>
        <row r="34">
          <cell r="E34" t="str">
            <v>3.3</v>
          </cell>
          <cell r="F34">
            <v>3</v>
          </cell>
          <cell r="H34" t="str">
            <v>Резников Станислав</v>
          </cell>
          <cell r="I34" t="str">
            <v>18.02.1997</v>
          </cell>
          <cell r="J34" t="str">
            <v>I</v>
          </cell>
          <cell r="K34" t="str">
            <v>м</v>
          </cell>
          <cell r="L34" t="str">
            <v>ЮНР/ЮНРК_3</v>
          </cell>
          <cell r="N34">
            <v>1</v>
          </cell>
          <cell r="O34" t="str">
            <v/>
          </cell>
          <cell r="P34">
            <v>2</v>
          </cell>
        </row>
        <row r="35">
          <cell r="E35" t="str">
            <v>3.4</v>
          </cell>
          <cell r="F35">
            <v>4</v>
          </cell>
          <cell r="H35" t="str">
            <v>Торопов Владимир</v>
          </cell>
          <cell r="I35" t="str">
            <v>5.09.1998</v>
          </cell>
          <cell r="J35" t="str">
            <v>II</v>
          </cell>
          <cell r="K35" t="str">
            <v>м</v>
          </cell>
          <cell r="L35" t="str">
            <v>ЮНР/ЮНРК_3</v>
          </cell>
          <cell r="N35">
            <v>1</v>
          </cell>
          <cell r="O35" t="str">
            <v/>
          </cell>
          <cell r="P35">
            <v>2</v>
          </cell>
        </row>
        <row r="36">
          <cell r="E36" t="str">
            <v>3.5</v>
          </cell>
          <cell r="F36">
            <v>5</v>
          </cell>
          <cell r="H36" t="str">
            <v>Клыков Евгений</v>
          </cell>
          <cell r="I36" t="str">
            <v>19.02.1999</v>
          </cell>
          <cell r="J36" t="str">
            <v>II</v>
          </cell>
          <cell r="K36" t="str">
            <v>м</v>
          </cell>
          <cell r="L36" t="str">
            <v>ЮН/ДЕВ_2</v>
          </cell>
          <cell r="N36">
            <v>1</v>
          </cell>
          <cell r="O36" t="str">
            <v/>
          </cell>
          <cell r="P36">
            <v>3</v>
          </cell>
        </row>
        <row r="37">
          <cell r="E37" t="str">
            <v>3.6</v>
          </cell>
          <cell r="F37">
            <v>6</v>
          </cell>
          <cell r="H37" t="str">
            <v>Сенчуков Семен</v>
          </cell>
          <cell r="I37" t="str">
            <v>18.04.2000</v>
          </cell>
          <cell r="J37" t="str">
            <v>III</v>
          </cell>
          <cell r="K37" t="str">
            <v>м</v>
          </cell>
          <cell r="L37" t="str">
            <v>ЮН/ДЕВ_2</v>
          </cell>
          <cell r="N37">
            <v>1</v>
          </cell>
          <cell r="O37" t="str">
            <v/>
          </cell>
          <cell r="P37">
            <v>3</v>
          </cell>
        </row>
        <row r="38">
          <cell r="E38" t="str">
            <v>3.7</v>
          </cell>
          <cell r="F38">
            <v>7</v>
          </cell>
          <cell r="H38" t="str">
            <v>Кудря Илья</v>
          </cell>
          <cell r="I38" t="str">
            <v>5.10.2000</v>
          </cell>
          <cell r="J38" t="str">
            <v>б/р</v>
          </cell>
          <cell r="K38" t="str">
            <v>м</v>
          </cell>
          <cell r="L38" t="str">
            <v>ЮН/ДЕВ_2</v>
          </cell>
          <cell r="N38">
            <v>1</v>
          </cell>
          <cell r="O38" t="str">
            <v/>
          </cell>
          <cell r="P38">
            <v>3</v>
          </cell>
        </row>
        <row r="39">
          <cell r="E39" t="str">
            <v>3.8</v>
          </cell>
          <cell r="F39">
            <v>8</v>
          </cell>
          <cell r="H39" t="str">
            <v>Казак Артем</v>
          </cell>
          <cell r="I39" t="str">
            <v>16.05.2000</v>
          </cell>
          <cell r="J39" t="str">
            <v>б/р</v>
          </cell>
          <cell r="K39" t="str">
            <v>м</v>
          </cell>
          <cell r="L39" t="str">
            <v>ЮН/ДЕВ_2</v>
          </cell>
          <cell r="N39">
            <v>1</v>
          </cell>
          <cell r="O39" t="str">
            <v/>
          </cell>
        </row>
        <row r="40">
          <cell r="E40" t="str">
            <v>3.9</v>
          </cell>
          <cell r="F40">
            <v>9</v>
          </cell>
          <cell r="H40" t="str">
            <v>Разволяев Егор</v>
          </cell>
          <cell r="I40" t="str">
            <v>20.04.2002</v>
          </cell>
          <cell r="J40" t="str">
            <v>б/р</v>
          </cell>
          <cell r="K40" t="str">
            <v>м</v>
          </cell>
          <cell r="L40" t="str">
            <v>МАЛ/ДЕВЧ_1</v>
          </cell>
          <cell r="N40">
            <v>1</v>
          </cell>
          <cell r="O40" t="str">
            <v/>
          </cell>
        </row>
        <row r="41">
          <cell r="E41" t="str">
            <v>3.10</v>
          </cell>
          <cell r="F41">
            <v>10</v>
          </cell>
          <cell r="H41" t="str">
            <v>Кожевникова Анна</v>
          </cell>
          <cell r="I41" t="str">
            <v>8.03.1997</v>
          </cell>
          <cell r="J41" t="str">
            <v>II</v>
          </cell>
          <cell r="K41" t="str">
            <v>ж</v>
          </cell>
          <cell r="L41" t="str">
            <v>ЮНР/ЮНРК_3</v>
          </cell>
          <cell r="N41">
            <v>1</v>
          </cell>
          <cell r="O41" t="str">
            <v/>
          </cell>
          <cell r="P41">
            <v>2</v>
          </cell>
        </row>
        <row r="42">
          <cell r="E42" t="str">
            <v>3.11</v>
          </cell>
          <cell r="F42">
            <v>11</v>
          </cell>
          <cell r="H42" t="str">
            <v>Масленникова Анастасия</v>
          </cell>
          <cell r="I42" t="str">
            <v>26.07.1997</v>
          </cell>
          <cell r="J42" t="str">
            <v>III</v>
          </cell>
          <cell r="K42" t="str">
            <v>ж</v>
          </cell>
          <cell r="L42" t="str">
            <v>ЮНР/ЮНРК_3</v>
          </cell>
          <cell r="N42">
            <v>1</v>
          </cell>
          <cell r="O42" t="str">
            <v/>
          </cell>
          <cell r="P42">
            <v>1</v>
          </cell>
        </row>
        <row r="43">
          <cell r="E43" t="str">
            <v>3.12</v>
          </cell>
          <cell r="F43">
            <v>12</v>
          </cell>
          <cell r="H43" t="str">
            <v>Крылова Наталья</v>
          </cell>
          <cell r="I43" t="str">
            <v>1.08.1997</v>
          </cell>
          <cell r="J43" t="str">
            <v>б/р</v>
          </cell>
          <cell r="K43" t="str">
            <v>ж</v>
          </cell>
          <cell r="L43" t="str">
            <v>ЮНР/ЮНРК_3</v>
          </cell>
          <cell r="N43">
            <v>1</v>
          </cell>
          <cell r="O43" t="str">
            <v/>
          </cell>
          <cell r="P43">
            <v>1</v>
          </cell>
        </row>
        <row r="44">
          <cell r="E44" t="str">
            <v>3.13</v>
          </cell>
          <cell r="F44">
            <v>13</v>
          </cell>
          <cell r="H44" t="str">
            <v>Филимонова Дарья</v>
          </cell>
          <cell r="I44" t="str">
            <v>31.04.1998</v>
          </cell>
          <cell r="J44" t="str">
            <v>б/р</v>
          </cell>
          <cell r="K44" t="str">
            <v>ж</v>
          </cell>
          <cell r="L44" t="str">
            <v>ЮНР/ЮНРК_3</v>
          </cell>
          <cell r="N44">
            <v>1</v>
          </cell>
          <cell r="O44" t="str">
            <v/>
          </cell>
          <cell r="P44">
            <v>1</v>
          </cell>
        </row>
        <row r="45">
          <cell r="E45" t="str">
            <v>3.14</v>
          </cell>
          <cell r="F45">
            <v>14</v>
          </cell>
          <cell r="H45" t="str">
            <v>Атучина Александра</v>
          </cell>
          <cell r="I45" t="str">
            <v>5.10.1999</v>
          </cell>
          <cell r="J45" t="str">
            <v>II</v>
          </cell>
          <cell r="K45" t="str">
            <v>ж</v>
          </cell>
          <cell r="L45" t="str">
            <v>ЮН/ДЕВ_2</v>
          </cell>
          <cell r="N45">
            <v>1</v>
          </cell>
          <cell r="O45" t="str">
            <v/>
          </cell>
          <cell r="P45">
            <v>3</v>
          </cell>
        </row>
        <row r="46">
          <cell r="E46" t="str">
            <v>3.15</v>
          </cell>
          <cell r="F46">
            <v>15</v>
          </cell>
          <cell r="H46" t="str">
            <v>Васильева Виолетта</v>
          </cell>
          <cell r="I46" t="str">
            <v>11.11.2000</v>
          </cell>
          <cell r="J46" t="str">
            <v>3ю</v>
          </cell>
          <cell r="K46" t="str">
            <v>ж</v>
          </cell>
          <cell r="L46" t="str">
            <v>ЮН/ДЕВ_2</v>
          </cell>
          <cell r="N46">
            <v>1</v>
          </cell>
          <cell r="O46" t="str">
            <v/>
          </cell>
        </row>
        <row r="47">
          <cell r="E47" t="str">
            <v>3.16</v>
          </cell>
          <cell r="F47">
            <v>16</v>
          </cell>
          <cell r="H47" t="str">
            <v>Москвитилева Ирина</v>
          </cell>
          <cell r="I47" t="str">
            <v>3.05.2002</v>
          </cell>
          <cell r="J47" t="str">
            <v>б/р</v>
          </cell>
          <cell r="K47" t="str">
            <v>ж</v>
          </cell>
          <cell r="L47" t="str">
            <v>МАЛ/ДЕВЧ_1</v>
          </cell>
          <cell r="N47">
            <v>1</v>
          </cell>
          <cell r="O47" t="str">
            <v/>
          </cell>
        </row>
        <row r="48">
          <cell r="E48" t="str">
            <v>3.17</v>
          </cell>
          <cell r="F48">
            <v>17</v>
          </cell>
          <cell r="H48" t="str">
            <v>Мартюшова Наталья</v>
          </cell>
          <cell r="I48" t="str">
            <v>12.05.2002</v>
          </cell>
          <cell r="J48" t="str">
            <v>б/р</v>
          </cell>
          <cell r="K48" t="str">
            <v>ж</v>
          </cell>
          <cell r="L48" t="str">
            <v>МАЛ/ДЕВЧ_1</v>
          </cell>
          <cell r="N48">
            <v>1</v>
          </cell>
          <cell r="O48" t="str">
            <v/>
          </cell>
        </row>
        <row r="49">
          <cell r="E49" t="str">
            <v>7.1</v>
          </cell>
          <cell r="F49">
            <v>1</v>
          </cell>
          <cell r="H49" t="str">
            <v>Гермаш Григорий</v>
          </cell>
          <cell r="I49" t="str">
            <v>22.06.2001</v>
          </cell>
          <cell r="J49" t="str">
            <v>II</v>
          </cell>
          <cell r="K49" t="str">
            <v>м</v>
          </cell>
          <cell r="L49" t="str">
            <v>МАЛ/ДЕВЧ_1</v>
          </cell>
          <cell r="N49">
            <v>1</v>
          </cell>
          <cell r="O49" t="str">
            <v/>
          </cell>
          <cell r="P49">
            <v>1</v>
          </cell>
        </row>
        <row r="50">
          <cell r="E50" t="str">
            <v>10.1</v>
          </cell>
          <cell r="F50">
            <v>1</v>
          </cell>
          <cell r="H50" t="str">
            <v>Корнев Александр</v>
          </cell>
          <cell r="I50" t="str">
            <v>19.09.1999</v>
          </cell>
          <cell r="J50" t="str">
            <v>II</v>
          </cell>
          <cell r="K50" t="str">
            <v>м</v>
          </cell>
          <cell r="L50" t="str">
            <v>ЮН/ДЕВ_2</v>
          </cell>
          <cell r="N50">
            <v>1</v>
          </cell>
          <cell r="O50" t="str">
            <v/>
          </cell>
          <cell r="P50">
            <v>1</v>
          </cell>
        </row>
        <row r="51">
          <cell r="E51" t="str">
            <v>9.1</v>
          </cell>
          <cell r="F51">
            <v>1</v>
          </cell>
          <cell r="H51" t="str">
            <v>Прудников Евгений</v>
          </cell>
          <cell r="I51" t="str">
            <v>19.09.1995</v>
          </cell>
          <cell r="J51" t="str">
            <v>КМС</v>
          </cell>
          <cell r="K51" t="str">
            <v>м</v>
          </cell>
          <cell r="L51" t="str">
            <v>ЮНР/ЮНРК_3</v>
          </cell>
          <cell r="N51">
            <v>1</v>
          </cell>
          <cell r="O51" t="str">
            <v/>
          </cell>
          <cell r="P51">
            <v>1</v>
          </cell>
        </row>
        <row r="52">
          <cell r="E52" t="str">
            <v>7.2</v>
          </cell>
          <cell r="F52">
            <v>2</v>
          </cell>
          <cell r="H52" t="str">
            <v>Ильин Глеб</v>
          </cell>
          <cell r="I52" t="str">
            <v>10.06.2001</v>
          </cell>
          <cell r="J52" t="str">
            <v>III</v>
          </cell>
          <cell r="K52" t="str">
            <v>м</v>
          </cell>
          <cell r="L52" t="str">
            <v>МАЛ/ДЕВЧ_1</v>
          </cell>
          <cell r="N52">
            <v>1</v>
          </cell>
          <cell r="O52" t="str">
            <v/>
          </cell>
          <cell r="P52">
            <v>1</v>
          </cell>
        </row>
        <row r="53">
          <cell r="E53" t="str">
            <v>10.2</v>
          </cell>
          <cell r="F53">
            <v>2</v>
          </cell>
          <cell r="H53" t="str">
            <v>Тарнаков Алексей</v>
          </cell>
          <cell r="I53" t="str">
            <v>19.04.2000</v>
          </cell>
          <cell r="J53" t="str">
            <v>III</v>
          </cell>
          <cell r="K53" t="str">
            <v>м</v>
          </cell>
          <cell r="L53" t="str">
            <v>ЮН/ДЕВ_2</v>
          </cell>
          <cell r="N53">
            <v>1</v>
          </cell>
          <cell r="O53" t="str">
            <v/>
          </cell>
          <cell r="P53">
            <v>1</v>
          </cell>
        </row>
        <row r="54">
          <cell r="E54" t="str">
            <v>9.2</v>
          </cell>
          <cell r="F54">
            <v>2</v>
          </cell>
          <cell r="H54" t="str">
            <v>Елисеев Ярослав</v>
          </cell>
          <cell r="I54" t="str">
            <v>09.11.1994</v>
          </cell>
          <cell r="J54" t="str">
            <v>I</v>
          </cell>
          <cell r="K54" t="str">
            <v>м</v>
          </cell>
          <cell r="L54" t="str">
            <v>ЮНР/ЮНРК_3</v>
          </cell>
          <cell r="N54">
            <v>1</v>
          </cell>
          <cell r="O54" t="str">
            <v/>
          </cell>
          <cell r="P54">
            <v>1</v>
          </cell>
        </row>
        <row r="55">
          <cell r="E55" t="str">
            <v>7.3</v>
          </cell>
          <cell r="F55">
            <v>3</v>
          </cell>
          <cell r="H55" t="str">
            <v>Тихонов Тимофей</v>
          </cell>
          <cell r="I55" t="str">
            <v>20.07.2001</v>
          </cell>
          <cell r="J55" t="str">
            <v>II</v>
          </cell>
          <cell r="K55" t="str">
            <v>м</v>
          </cell>
          <cell r="L55" t="str">
            <v>МАЛ/ДЕВЧ_1</v>
          </cell>
          <cell r="N55">
            <v>1</v>
          </cell>
          <cell r="O55" t="str">
            <v/>
          </cell>
          <cell r="P55">
            <v>1</v>
          </cell>
        </row>
        <row r="56">
          <cell r="E56" t="str">
            <v>10.3</v>
          </cell>
          <cell r="F56">
            <v>3</v>
          </cell>
          <cell r="H56" t="str">
            <v>Пенкин Никита</v>
          </cell>
          <cell r="I56" t="str">
            <v>04.04.2000</v>
          </cell>
          <cell r="J56" t="str">
            <v>III</v>
          </cell>
          <cell r="K56" t="str">
            <v>м</v>
          </cell>
          <cell r="L56" t="str">
            <v>ЮН/ДЕВ_2</v>
          </cell>
          <cell r="N56">
            <v>1</v>
          </cell>
          <cell r="O56" t="str">
            <v/>
          </cell>
          <cell r="P56">
            <v>1</v>
          </cell>
        </row>
        <row r="57">
          <cell r="E57" t="str">
            <v>9.3</v>
          </cell>
          <cell r="F57">
            <v>3</v>
          </cell>
          <cell r="H57" t="str">
            <v>Балакин Илья</v>
          </cell>
          <cell r="I57" t="str">
            <v>01.08.1995</v>
          </cell>
          <cell r="J57" t="str">
            <v>КМС</v>
          </cell>
          <cell r="K57" t="str">
            <v>м</v>
          </cell>
          <cell r="L57" t="str">
            <v>ЮНР/ЮНРК_3</v>
          </cell>
          <cell r="N57">
            <v>1</v>
          </cell>
          <cell r="O57" t="str">
            <v/>
          </cell>
          <cell r="P57">
            <v>1</v>
          </cell>
        </row>
        <row r="58">
          <cell r="E58" t="str">
            <v>7.4</v>
          </cell>
          <cell r="F58">
            <v>4</v>
          </cell>
          <cell r="H58" t="str">
            <v>Зайцева Ирина</v>
          </cell>
          <cell r="I58" t="str">
            <v>23.10.2001</v>
          </cell>
          <cell r="J58" t="str">
            <v>2ю</v>
          </cell>
          <cell r="K58" t="str">
            <v>ж</v>
          </cell>
          <cell r="L58" t="str">
            <v>МАЛ/ДЕВЧ_1</v>
          </cell>
          <cell r="N58">
            <v>1</v>
          </cell>
          <cell r="O58" t="str">
            <v/>
          </cell>
          <cell r="P58">
            <v>1</v>
          </cell>
        </row>
        <row r="59">
          <cell r="E59" t="str">
            <v>10.4</v>
          </cell>
          <cell r="F59">
            <v>4</v>
          </cell>
          <cell r="H59" t="str">
            <v>Коротчик Анастасия</v>
          </cell>
          <cell r="I59" t="str">
            <v>06.10.2000</v>
          </cell>
          <cell r="J59" t="str">
            <v>II</v>
          </cell>
          <cell r="K59" t="str">
            <v>ж</v>
          </cell>
          <cell r="L59" t="str">
            <v>ЮН/ДЕВ_2</v>
          </cell>
          <cell r="N59">
            <v>1</v>
          </cell>
          <cell r="O59" t="str">
            <v/>
          </cell>
          <cell r="P59">
            <v>1</v>
          </cell>
        </row>
        <row r="60">
          <cell r="E60" t="str">
            <v>9.4</v>
          </cell>
          <cell r="F60">
            <v>4</v>
          </cell>
          <cell r="H60" t="str">
            <v>Тарнакова Екатерина</v>
          </cell>
          <cell r="I60" t="str">
            <v>05.11.1996</v>
          </cell>
          <cell r="J60" t="str">
            <v>I</v>
          </cell>
          <cell r="K60" t="str">
            <v>ж</v>
          </cell>
          <cell r="L60" t="str">
            <v>ЮНР/ЮНРК_3</v>
          </cell>
          <cell r="N60">
            <v>1</v>
          </cell>
          <cell r="O60" t="str">
            <v/>
          </cell>
          <cell r="P60">
            <v>1</v>
          </cell>
        </row>
        <row r="61">
          <cell r="E61" t="str">
            <v>7.5</v>
          </cell>
          <cell r="F61">
            <v>5</v>
          </cell>
          <cell r="H61" t="str">
            <v>Гребенчук Дмитрий</v>
          </cell>
          <cell r="I61" t="str">
            <v>07.11.2002</v>
          </cell>
          <cell r="J61" t="str">
            <v>б/р</v>
          </cell>
          <cell r="K61" t="str">
            <v>м</v>
          </cell>
          <cell r="L61" t="str">
            <v>МАЛ/ДЕВЧ_1</v>
          </cell>
          <cell r="N61">
            <v>1</v>
          </cell>
          <cell r="O61" t="str">
            <v/>
          </cell>
          <cell r="P61">
            <v>3</v>
          </cell>
        </row>
        <row r="62">
          <cell r="E62" t="str">
            <v>10.5</v>
          </cell>
          <cell r="F62">
            <v>5</v>
          </cell>
          <cell r="H62" t="str">
            <v>Дуплинский Алексей</v>
          </cell>
          <cell r="I62" t="str">
            <v>14.04.2000</v>
          </cell>
          <cell r="J62" t="str">
            <v>III</v>
          </cell>
          <cell r="K62" t="str">
            <v>м</v>
          </cell>
          <cell r="L62" t="str">
            <v>ЮН/ДЕВ_2</v>
          </cell>
          <cell r="N62">
            <v>1</v>
          </cell>
          <cell r="O62" t="str">
            <v/>
          </cell>
          <cell r="P62">
            <v>2</v>
          </cell>
        </row>
        <row r="63">
          <cell r="E63" t="str">
            <v>9.5</v>
          </cell>
          <cell r="F63">
            <v>5</v>
          </cell>
          <cell r="H63" t="str">
            <v>Лукичев Семен</v>
          </cell>
          <cell r="I63" t="str">
            <v>08.03.1997</v>
          </cell>
          <cell r="J63" t="str">
            <v>I</v>
          </cell>
          <cell r="K63" t="str">
            <v>м</v>
          </cell>
          <cell r="L63" t="str">
            <v>ЮНР/ЮНРК_3</v>
          </cell>
          <cell r="N63">
            <v>1</v>
          </cell>
          <cell r="O63" t="str">
            <v/>
          </cell>
          <cell r="P63">
            <v>2</v>
          </cell>
        </row>
        <row r="64">
          <cell r="E64" t="str">
            <v>7.6</v>
          </cell>
          <cell r="F64">
            <v>6</v>
          </cell>
          <cell r="H64" t="str">
            <v>Погорелов Александр</v>
          </cell>
          <cell r="I64" t="str">
            <v>10.07.2002</v>
          </cell>
          <cell r="J64" t="str">
            <v>1ю</v>
          </cell>
          <cell r="K64" t="str">
            <v>м</v>
          </cell>
          <cell r="L64" t="str">
            <v>МАЛ/ДЕВЧ_1</v>
          </cell>
          <cell r="N64">
            <v>1</v>
          </cell>
          <cell r="O64" t="str">
            <v/>
          </cell>
          <cell r="P64">
            <v>3</v>
          </cell>
        </row>
        <row r="65">
          <cell r="E65" t="str">
            <v>10.6</v>
          </cell>
          <cell r="F65">
            <v>6</v>
          </cell>
          <cell r="H65" t="str">
            <v>Амзараков Владислав</v>
          </cell>
          <cell r="I65" t="str">
            <v>07.01.2000</v>
          </cell>
          <cell r="J65" t="str">
            <v>1ю</v>
          </cell>
          <cell r="K65" t="str">
            <v>м</v>
          </cell>
          <cell r="L65" t="str">
            <v>ЮН/ДЕВ_2</v>
          </cell>
          <cell r="N65">
            <v>1</v>
          </cell>
          <cell r="O65" t="str">
            <v/>
          </cell>
          <cell r="P65">
            <v>2</v>
          </cell>
        </row>
        <row r="66">
          <cell r="E66" t="str">
            <v>9.6</v>
          </cell>
          <cell r="F66">
            <v>6</v>
          </cell>
          <cell r="H66" t="str">
            <v>Панов Дмитрий</v>
          </cell>
          <cell r="I66" t="str">
            <v>14.07.1994</v>
          </cell>
          <cell r="J66" t="str">
            <v>МС</v>
          </cell>
          <cell r="K66" t="str">
            <v>м</v>
          </cell>
          <cell r="L66" t="str">
            <v>ЮНР/ЮНРК_3</v>
          </cell>
          <cell r="N66">
            <v>1</v>
          </cell>
          <cell r="O66" t="str">
            <v/>
          </cell>
          <cell r="P66">
            <v>2</v>
          </cell>
        </row>
        <row r="67">
          <cell r="E67" t="str">
            <v>7.7</v>
          </cell>
          <cell r="F67">
            <v>7</v>
          </cell>
          <cell r="H67" t="str">
            <v>Малков Глеб</v>
          </cell>
          <cell r="I67" t="str">
            <v>10.06.2003</v>
          </cell>
          <cell r="J67" t="str">
            <v>2ю</v>
          </cell>
          <cell r="K67" t="str">
            <v>м</v>
          </cell>
          <cell r="L67" t="str">
            <v>МАЛ/ДЕВЧ_1</v>
          </cell>
          <cell r="N67">
            <v>1</v>
          </cell>
          <cell r="O67" t="str">
            <v/>
          </cell>
          <cell r="P67">
            <v>3</v>
          </cell>
        </row>
        <row r="68">
          <cell r="E68" t="str">
            <v>10.7</v>
          </cell>
          <cell r="F68">
            <v>7</v>
          </cell>
          <cell r="H68" t="str">
            <v>Калинин Юрий</v>
          </cell>
          <cell r="I68" t="str">
            <v>02.06.2000</v>
          </cell>
          <cell r="J68" t="str">
            <v>2ю</v>
          </cell>
          <cell r="K68" t="str">
            <v>м</v>
          </cell>
          <cell r="L68" t="str">
            <v>ЮН/ДЕВ_2</v>
          </cell>
          <cell r="N68">
            <v>1</v>
          </cell>
          <cell r="O68" t="str">
            <v/>
          </cell>
          <cell r="P68">
            <v>2</v>
          </cell>
        </row>
        <row r="69">
          <cell r="E69" t="str">
            <v>9.7</v>
          </cell>
          <cell r="F69">
            <v>7</v>
          </cell>
          <cell r="H69" t="str">
            <v>Габидулин Роман</v>
          </cell>
          <cell r="I69" t="str">
            <v>23.07.1998</v>
          </cell>
          <cell r="J69" t="str">
            <v>II</v>
          </cell>
          <cell r="K69" t="str">
            <v>м</v>
          </cell>
          <cell r="L69" t="str">
            <v>ЮНР/ЮНРК_3</v>
          </cell>
          <cell r="N69">
            <v>1</v>
          </cell>
          <cell r="O69" t="str">
            <v/>
          </cell>
          <cell r="P69">
            <v>2</v>
          </cell>
        </row>
        <row r="70">
          <cell r="E70" t="str">
            <v>7.8</v>
          </cell>
          <cell r="F70">
            <v>8</v>
          </cell>
          <cell r="H70" t="str">
            <v>Некрасова Анна</v>
          </cell>
          <cell r="I70" t="str">
            <v>10.07.2003</v>
          </cell>
          <cell r="J70" t="str">
            <v>б/р</v>
          </cell>
          <cell r="K70" t="str">
            <v>м</v>
          </cell>
          <cell r="L70" t="str">
            <v>МАЛ/ДЕВЧ_1</v>
          </cell>
          <cell r="N70">
            <v>1</v>
          </cell>
          <cell r="O70" t="str">
            <v/>
          </cell>
          <cell r="P70">
            <v>3</v>
          </cell>
        </row>
        <row r="71">
          <cell r="E71" t="str">
            <v>10.8</v>
          </cell>
          <cell r="F71">
            <v>8</v>
          </cell>
          <cell r="H71" t="str">
            <v>Гусейнова Эльмира</v>
          </cell>
          <cell r="I71" t="str">
            <v>16.03.2000</v>
          </cell>
          <cell r="J71" t="str">
            <v>II</v>
          </cell>
          <cell r="K71" t="str">
            <v>м</v>
          </cell>
          <cell r="L71" t="str">
            <v>ЮН/ДЕВ_2</v>
          </cell>
          <cell r="N71">
            <v>1</v>
          </cell>
          <cell r="O71" t="str">
            <v/>
          </cell>
          <cell r="P71">
            <v>2</v>
          </cell>
        </row>
        <row r="72">
          <cell r="E72" t="str">
            <v>9.8</v>
          </cell>
          <cell r="F72">
            <v>8</v>
          </cell>
          <cell r="H72" t="str">
            <v>Нестерова Анастасия</v>
          </cell>
          <cell r="I72" t="str">
            <v>15.12.1998</v>
          </cell>
          <cell r="J72" t="str">
            <v>I</v>
          </cell>
          <cell r="K72" t="str">
            <v>м</v>
          </cell>
          <cell r="L72" t="str">
            <v>ЮНР/ЮНРК_3</v>
          </cell>
          <cell r="N72">
            <v>1</v>
          </cell>
          <cell r="O72" t="str">
            <v/>
          </cell>
          <cell r="P72">
            <v>2</v>
          </cell>
        </row>
        <row r="73">
          <cell r="E73" t="str">
            <v>8.1</v>
          </cell>
          <cell r="F73">
            <v>9</v>
          </cell>
          <cell r="H73" t="str">
            <v>Митусов Игорь</v>
          </cell>
          <cell r="I73" t="str">
            <v>24.03.2004</v>
          </cell>
          <cell r="J73" t="str">
            <v>2ю</v>
          </cell>
          <cell r="K73" t="str">
            <v>м</v>
          </cell>
          <cell r="L73" t="str">
            <v>МАЛ/ДЕВЧ_1</v>
          </cell>
          <cell r="N73">
            <v>1</v>
          </cell>
          <cell r="O73" t="str">
            <v/>
          </cell>
          <cell r="P73">
            <v>4</v>
          </cell>
        </row>
        <row r="74">
          <cell r="E74" t="str">
            <v>10.9</v>
          </cell>
          <cell r="F74">
            <v>9</v>
          </cell>
          <cell r="H74" t="str">
            <v>Иванов Виталий</v>
          </cell>
          <cell r="I74" t="str">
            <v>01.07.2000</v>
          </cell>
          <cell r="J74" t="str">
            <v>2ю</v>
          </cell>
          <cell r="K74" t="str">
            <v>м</v>
          </cell>
          <cell r="L74" t="str">
            <v>ЮН/ДЕВ_2</v>
          </cell>
          <cell r="N74">
            <v>1</v>
          </cell>
          <cell r="O74" t="str">
            <v/>
          </cell>
          <cell r="P74">
            <v>3</v>
          </cell>
        </row>
        <row r="75">
          <cell r="E75" t="str">
            <v>9.9</v>
          </cell>
          <cell r="F75">
            <v>9</v>
          </cell>
          <cell r="H75" t="str">
            <v>Карбач Леонид</v>
          </cell>
          <cell r="I75" t="str">
            <v>06.09.1998</v>
          </cell>
          <cell r="J75" t="str">
            <v>II</v>
          </cell>
          <cell r="K75" t="str">
            <v>м</v>
          </cell>
          <cell r="L75" t="str">
            <v>ЮНР/ЮНРК_3</v>
          </cell>
          <cell r="N75">
            <v>1</v>
          </cell>
          <cell r="O75" t="str">
            <v/>
          </cell>
          <cell r="P75">
            <v>3</v>
          </cell>
        </row>
        <row r="76">
          <cell r="E76" t="str">
            <v>8.2</v>
          </cell>
          <cell r="F76">
            <v>10</v>
          </cell>
          <cell r="H76" t="str">
            <v>Демидов Илья</v>
          </cell>
          <cell r="I76" t="str">
            <v>22.03.2002</v>
          </cell>
          <cell r="J76" t="str">
            <v>б/р</v>
          </cell>
          <cell r="K76" t="str">
            <v>м</v>
          </cell>
          <cell r="L76" t="str">
            <v>МАЛ/ДЕВЧ_1</v>
          </cell>
          <cell r="N76">
            <v>1</v>
          </cell>
          <cell r="O76" t="str">
            <v/>
          </cell>
          <cell r="P76">
            <v>4</v>
          </cell>
        </row>
        <row r="77">
          <cell r="E77" t="str">
            <v>10.10</v>
          </cell>
          <cell r="F77">
            <v>10</v>
          </cell>
          <cell r="H77" t="str">
            <v>Шаметько Данил</v>
          </cell>
          <cell r="I77" t="str">
            <v>17.07.2000</v>
          </cell>
          <cell r="J77" t="str">
            <v>2ю</v>
          </cell>
          <cell r="K77" t="str">
            <v>м</v>
          </cell>
          <cell r="L77" t="str">
            <v>ЮН/ДЕВ_2</v>
          </cell>
          <cell r="N77">
            <v>1</v>
          </cell>
          <cell r="O77" t="str">
            <v/>
          </cell>
          <cell r="P77">
            <v>3</v>
          </cell>
        </row>
        <row r="78">
          <cell r="E78" t="str">
            <v>9.10</v>
          </cell>
          <cell r="F78">
            <v>10</v>
          </cell>
          <cell r="H78" t="str">
            <v>Фирич Кирилл</v>
          </cell>
          <cell r="I78" t="str">
            <v>17.06.1998</v>
          </cell>
          <cell r="J78" t="str">
            <v>II</v>
          </cell>
          <cell r="K78" t="str">
            <v>м</v>
          </cell>
          <cell r="L78" t="str">
            <v>ЮНР/ЮНРК_3</v>
          </cell>
          <cell r="N78">
            <v>1</v>
          </cell>
          <cell r="O78" t="str">
            <v/>
          </cell>
          <cell r="P78">
            <v>3</v>
          </cell>
        </row>
        <row r="79">
          <cell r="E79" t="str">
            <v>8.3</v>
          </cell>
          <cell r="F79">
            <v>11</v>
          </cell>
          <cell r="H79" t="str">
            <v>Боровков Дмитрий</v>
          </cell>
          <cell r="I79" t="str">
            <v>10.07.2002</v>
          </cell>
          <cell r="J79" t="str">
            <v>б/р</v>
          </cell>
          <cell r="K79" t="str">
            <v>м</v>
          </cell>
          <cell r="L79" t="str">
            <v>МАЛ/ДЕВЧ_1</v>
          </cell>
          <cell r="N79">
            <v>1</v>
          </cell>
          <cell r="O79" t="str">
            <v/>
          </cell>
          <cell r="P79">
            <v>4</v>
          </cell>
        </row>
        <row r="80">
          <cell r="E80" t="str">
            <v>10.11</v>
          </cell>
          <cell r="F80">
            <v>11</v>
          </cell>
          <cell r="H80" t="str">
            <v>Рожкова Екатерина</v>
          </cell>
          <cell r="I80" t="str">
            <v>03.01.2000</v>
          </cell>
          <cell r="J80" t="str">
            <v>б/р</v>
          </cell>
          <cell r="K80" t="str">
            <v>м</v>
          </cell>
          <cell r="L80" t="str">
            <v>ЮН/ДЕВ_2</v>
          </cell>
          <cell r="N80">
            <v>1</v>
          </cell>
          <cell r="O80" t="str">
            <v/>
          </cell>
          <cell r="P80">
            <v>3</v>
          </cell>
        </row>
        <row r="81">
          <cell r="E81" t="str">
            <v>9.11</v>
          </cell>
          <cell r="F81">
            <v>11</v>
          </cell>
          <cell r="H81" t="str">
            <v>Баландович Николай</v>
          </cell>
          <cell r="I81" t="str">
            <v>20.08.1996</v>
          </cell>
          <cell r="J81" t="str">
            <v>II</v>
          </cell>
          <cell r="K81" t="str">
            <v>м</v>
          </cell>
          <cell r="L81" t="str">
            <v>ЮНР/ЮНРК_3</v>
          </cell>
          <cell r="N81">
            <v>1</v>
          </cell>
          <cell r="O81" t="str">
            <v/>
          </cell>
          <cell r="P81">
            <v>3</v>
          </cell>
        </row>
        <row r="82">
          <cell r="E82" t="str">
            <v>8.4</v>
          </cell>
          <cell r="F82">
            <v>12</v>
          </cell>
          <cell r="H82" t="str">
            <v>Пятакова Ольга</v>
          </cell>
          <cell r="I82" t="str">
            <v>07.05.2005</v>
          </cell>
          <cell r="J82" t="str">
            <v>б/р</v>
          </cell>
          <cell r="K82" t="str">
            <v>ж</v>
          </cell>
          <cell r="L82" t="str">
            <v>МАЛ/ДЕВЧ_1</v>
          </cell>
          <cell r="N82">
            <v>1</v>
          </cell>
          <cell r="O82" t="str">
            <v/>
          </cell>
          <cell r="P82">
            <v>4</v>
          </cell>
        </row>
        <row r="83">
          <cell r="E83" t="str">
            <v>10.12</v>
          </cell>
          <cell r="F83">
            <v>12</v>
          </cell>
          <cell r="H83" t="str">
            <v>Харькина Ирина</v>
          </cell>
          <cell r="I83" t="str">
            <v>17.11.1999</v>
          </cell>
          <cell r="J83" t="str">
            <v>III</v>
          </cell>
          <cell r="K83" t="str">
            <v>ж</v>
          </cell>
          <cell r="L83" t="str">
            <v>ЮН/ДЕВ_2</v>
          </cell>
          <cell r="N83">
            <v>1</v>
          </cell>
          <cell r="O83" t="str">
            <v/>
          </cell>
          <cell r="P83">
            <v>3</v>
          </cell>
        </row>
        <row r="84">
          <cell r="E84" t="str">
            <v>9.12</v>
          </cell>
          <cell r="F84">
            <v>12</v>
          </cell>
          <cell r="H84" t="str">
            <v>Дворнина Анастасия</v>
          </cell>
          <cell r="I84" t="str">
            <v>27.08.1998</v>
          </cell>
          <cell r="J84" t="str">
            <v>II</v>
          </cell>
          <cell r="K84" t="str">
            <v>ж</v>
          </cell>
          <cell r="L84" t="str">
            <v>ЮНР/ЮНРК_3</v>
          </cell>
          <cell r="N84">
            <v>1</v>
          </cell>
          <cell r="O84" t="str">
            <v/>
          </cell>
          <cell r="P84">
            <v>3</v>
          </cell>
        </row>
        <row r="85">
          <cell r="E85" t="str">
            <v>8.5</v>
          </cell>
          <cell r="F85">
            <v>13</v>
          </cell>
          <cell r="H85" t="str">
            <v>Атаманченко Федор</v>
          </cell>
          <cell r="I85" t="str">
            <v>30.12.2001</v>
          </cell>
          <cell r="J85" t="str">
            <v>б/р</v>
          </cell>
          <cell r="K85" t="str">
            <v>м</v>
          </cell>
          <cell r="L85" t="str">
            <v>МАЛ/ДЕВЧ_1</v>
          </cell>
          <cell r="N85">
            <v>1</v>
          </cell>
          <cell r="O85" t="str">
            <v/>
          </cell>
          <cell r="P85">
            <v>5</v>
          </cell>
        </row>
        <row r="86">
          <cell r="E86" t="str">
            <v>9.13</v>
          </cell>
          <cell r="F86">
            <v>13</v>
          </cell>
          <cell r="H86" t="str">
            <v>Любушкина Екатерина</v>
          </cell>
          <cell r="I86" t="str">
            <v>19.07.1994</v>
          </cell>
          <cell r="J86" t="str">
            <v>МС</v>
          </cell>
          <cell r="K86" t="str">
            <v>ж</v>
          </cell>
          <cell r="L86" t="str">
            <v>ЮНР/ЮНРК_3</v>
          </cell>
          <cell r="N86">
            <v>1</v>
          </cell>
          <cell r="O86" t="str">
            <v/>
          </cell>
        </row>
        <row r="87">
          <cell r="E87" t="str">
            <v>8.6</v>
          </cell>
          <cell r="F87">
            <v>14</v>
          </cell>
          <cell r="H87" t="str">
            <v>Котов Максим</v>
          </cell>
          <cell r="I87" t="str">
            <v>28.01.2002</v>
          </cell>
          <cell r="J87" t="str">
            <v>б/р</v>
          </cell>
          <cell r="K87" t="str">
            <v>м</v>
          </cell>
          <cell r="L87" t="str">
            <v>МАЛ/ДЕВЧ_1</v>
          </cell>
          <cell r="N87">
            <v>1</v>
          </cell>
          <cell r="O87" t="str">
            <v/>
          </cell>
          <cell r="P87">
            <v>5</v>
          </cell>
        </row>
        <row r="88">
          <cell r="E88" t="str">
            <v>9.14</v>
          </cell>
          <cell r="F88">
            <v>14</v>
          </cell>
          <cell r="H88" t="str">
            <v>Сапегина Ульяна</v>
          </cell>
          <cell r="I88" t="str">
            <v>06.08.1998</v>
          </cell>
          <cell r="J88" t="str">
            <v>II</v>
          </cell>
          <cell r="K88" t="str">
            <v>ж</v>
          </cell>
          <cell r="L88" t="str">
            <v>ЮНР/ЮНРК_3</v>
          </cell>
          <cell r="N88">
            <v>1</v>
          </cell>
          <cell r="O88" t="str">
            <v/>
          </cell>
        </row>
        <row r="89">
          <cell r="E89" t="str">
            <v>8.7</v>
          </cell>
          <cell r="F89">
            <v>15</v>
          </cell>
          <cell r="H89" t="str">
            <v>Денисов Иван</v>
          </cell>
          <cell r="I89" t="str">
            <v>20.06.2002</v>
          </cell>
          <cell r="J89" t="str">
            <v>б/р</v>
          </cell>
          <cell r="K89" t="str">
            <v>м</v>
          </cell>
          <cell r="L89" t="str">
            <v>МАЛ/ДЕВЧ_1</v>
          </cell>
          <cell r="N89">
            <v>1</v>
          </cell>
          <cell r="O89" t="str">
            <v/>
          </cell>
          <cell r="P89">
            <v>5</v>
          </cell>
        </row>
        <row r="90">
          <cell r="E90" t="str">
            <v>9.15</v>
          </cell>
          <cell r="F90">
            <v>15</v>
          </cell>
          <cell r="H90" t="str">
            <v>Гарькавенко Валентина</v>
          </cell>
          <cell r="I90" t="str">
            <v>10.05.1998</v>
          </cell>
          <cell r="J90" t="str">
            <v>II</v>
          </cell>
          <cell r="K90" t="str">
            <v>ж</v>
          </cell>
          <cell r="L90" t="str">
            <v>ЮНР/ЮНРК_3</v>
          </cell>
          <cell r="N90">
            <v>1</v>
          </cell>
          <cell r="O90" t="str">
            <v/>
          </cell>
        </row>
        <row r="91">
          <cell r="E91" t="str">
            <v>8.8</v>
          </cell>
          <cell r="F91">
            <v>16</v>
          </cell>
          <cell r="H91" t="str">
            <v>Щербакова Наталья</v>
          </cell>
          <cell r="I91" t="str">
            <v>17.12.2002</v>
          </cell>
          <cell r="J91" t="str">
            <v>б/р</v>
          </cell>
          <cell r="K91" t="str">
            <v>ж</v>
          </cell>
          <cell r="L91" t="str">
            <v>МАЛ/ДЕВЧ_1</v>
          </cell>
          <cell r="N91">
            <v>1</v>
          </cell>
          <cell r="O91" t="str">
            <v/>
          </cell>
          <cell r="P91">
            <v>5</v>
          </cell>
        </row>
        <row r="92">
          <cell r="E92" t="str">
            <v>8.9</v>
          </cell>
          <cell r="F92">
            <v>17</v>
          </cell>
          <cell r="H92" t="str">
            <v>Яцынин Эдуард</v>
          </cell>
          <cell r="I92" t="str">
            <v>20.08.2001</v>
          </cell>
          <cell r="J92" t="str">
            <v>б/р</v>
          </cell>
          <cell r="K92" t="str">
            <v>м</v>
          </cell>
          <cell r="L92" t="str">
            <v>МАЛ/ДЕВЧ_1</v>
          </cell>
          <cell r="N92">
            <v>1</v>
          </cell>
          <cell r="O92" t="str">
            <v/>
          </cell>
          <cell r="P92">
            <v>2</v>
          </cell>
        </row>
        <row r="93">
          <cell r="E93" t="str">
            <v>8.10</v>
          </cell>
          <cell r="F93">
            <v>18</v>
          </cell>
          <cell r="H93" t="str">
            <v>Лукичев Дмитрий</v>
          </cell>
          <cell r="I93" t="str">
            <v>17.12.2001</v>
          </cell>
          <cell r="J93" t="str">
            <v>3ю</v>
          </cell>
          <cell r="K93" t="str">
            <v>м</v>
          </cell>
          <cell r="L93" t="str">
            <v>МАЛ/ДЕВЧ_1</v>
          </cell>
          <cell r="N93">
            <v>1</v>
          </cell>
          <cell r="O93" t="str">
            <v/>
          </cell>
          <cell r="P93">
            <v>2</v>
          </cell>
        </row>
        <row r="94">
          <cell r="E94" t="str">
            <v>8.11</v>
          </cell>
          <cell r="F94">
            <v>19</v>
          </cell>
          <cell r="H94" t="str">
            <v>Подсевалов Артем</v>
          </cell>
          <cell r="I94" t="str">
            <v>04.01.2001</v>
          </cell>
          <cell r="J94" t="str">
            <v>2ю</v>
          </cell>
          <cell r="K94" t="str">
            <v>м</v>
          </cell>
          <cell r="L94" t="str">
            <v>МАЛ/ДЕВЧ_1</v>
          </cell>
          <cell r="N94">
            <v>1</v>
          </cell>
          <cell r="O94" t="str">
            <v/>
          </cell>
          <cell r="P94">
            <v>2</v>
          </cell>
        </row>
        <row r="95">
          <cell r="E95" t="str">
            <v>8.12</v>
          </cell>
          <cell r="F95">
            <v>20</v>
          </cell>
          <cell r="H95" t="str">
            <v>Головина Мария</v>
          </cell>
          <cell r="I95" t="str">
            <v>01.10.2003</v>
          </cell>
          <cell r="J95" t="str">
            <v>1ю</v>
          </cell>
          <cell r="K95" t="str">
            <v>м</v>
          </cell>
          <cell r="L95" t="str">
            <v>МАЛ/ДЕВЧ_1</v>
          </cell>
          <cell r="N95">
            <v>1</v>
          </cell>
          <cell r="O95" t="str">
            <v/>
          </cell>
          <cell r="P95">
            <v>2</v>
          </cell>
        </row>
        <row r="96">
          <cell r="E96" t="str">
            <v>8.13</v>
          </cell>
          <cell r="F96">
            <v>21</v>
          </cell>
          <cell r="H96" t="str">
            <v>Щербакова Ирина</v>
          </cell>
          <cell r="I96" t="str">
            <v>03.08.2002</v>
          </cell>
          <cell r="J96" t="str">
            <v>б/р</v>
          </cell>
          <cell r="K96" t="str">
            <v>м</v>
          </cell>
          <cell r="L96" t="str">
            <v>МАЛ/ДЕВЧ_1</v>
          </cell>
          <cell r="N96">
            <v>1</v>
          </cell>
          <cell r="P96">
            <v>6</v>
          </cell>
        </row>
        <row r="97">
          <cell r="E97" t="str">
            <v>8.14</v>
          </cell>
          <cell r="F97">
            <v>22</v>
          </cell>
          <cell r="H97" t="str">
            <v>Сидиченко Марк</v>
          </cell>
          <cell r="I97" t="str">
            <v>27.04.2003</v>
          </cell>
          <cell r="J97" t="str">
            <v>б/р</v>
          </cell>
          <cell r="K97" t="str">
            <v>м</v>
          </cell>
          <cell r="L97" t="str">
            <v>МАЛ/ДЕВЧ_1</v>
          </cell>
          <cell r="N97">
            <v>1</v>
          </cell>
          <cell r="P97">
            <v>6</v>
          </cell>
        </row>
        <row r="98">
          <cell r="E98" t="str">
            <v>8.15</v>
          </cell>
          <cell r="F98">
            <v>23</v>
          </cell>
          <cell r="H98" t="str">
            <v>Мецнер Александр</v>
          </cell>
          <cell r="I98" t="str">
            <v>26.06.2004</v>
          </cell>
          <cell r="J98" t="str">
            <v>б/р</v>
          </cell>
          <cell r="K98" t="str">
            <v>м</v>
          </cell>
          <cell r="L98" t="str">
            <v>МАЛ/ДЕВЧ_1</v>
          </cell>
          <cell r="N98">
            <v>1</v>
          </cell>
          <cell r="P98">
            <v>6</v>
          </cell>
        </row>
        <row r="99">
          <cell r="E99" t="str">
            <v>8.16</v>
          </cell>
          <cell r="F99">
            <v>24</v>
          </cell>
          <cell r="H99" t="str">
            <v>Сотников Иван</v>
          </cell>
          <cell r="I99" t="str">
            <v>02.04.2003</v>
          </cell>
          <cell r="J99" t="str">
            <v>б/р</v>
          </cell>
          <cell r="K99" t="str">
            <v>м</v>
          </cell>
          <cell r="L99" t="str">
            <v>МАЛ/ДЕВЧ_1</v>
          </cell>
          <cell r="N99">
            <v>1</v>
          </cell>
          <cell r="P99">
            <v>6</v>
          </cell>
        </row>
        <row r="100">
          <cell r="E100" t="str">
            <v>7.9</v>
          </cell>
          <cell r="F100">
            <v>25</v>
          </cell>
          <cell r="H100" t="str">
            <v>Пермякова София</v>
          </cell>
          <cell r="I100" t="str">
            <v>23.06.2005</v>
          </cell>
          <cell r="J100" t="str">
            <v>1ю</v>
          </cell>
          <cell r="K100" t="str">
            <v>ж</v>
          </cell>
          <cell r="L100" t="str">
            <v>МАЛ/ДЕВЧ_1</v>
          </cell>
          <cell r="N100">
            <v>1</v>
          </cell>
        </row>
        <row r="101">
          <cell r="E101" t="str">
            <v>5.1</v>
          </cell>
          <cell r="F101">
            <v>1</v>
          </cell>
          <cell r="H101" t="str">
            <v>Манаенко Егор</v>
          </cell>
          <cell r="I101" t="str">
            <v>01.01.1996</v>
          </cell>
          <cell r="J101" t="str">
            <v>б/р</v>
          </cell>
          <cell r="K101" t="str">
            <v>м</v>
          </cell>
          <cell r="L101" t="str">
            <v>ЮНР/ЮНРК_3</v>
          </cell>
          <cell r="N101">
            <v>1</v>
          </cell>
          <cell r="O101" t="str">
            <v/>
          </cell>
        </row>
        <row r="102">
          <cell r="E102" t="str">
            <v>5.2</v>
          </cell>
          <cell r="F102">
            <v>2</v>
          </cell>
          <cell r="H102" t="str">
            <v>Евтушенко Вадим</v>
          </cell>
          <cell r="I102" t="str">
            <v>01.01.1996</v>
          </cell>
          <cell r="J102" t="str">
            <v>б/р</v>
          </cell>
          <cell r="K102" t="str">
            <v>м</v>
          </cell>
          <cell r="L102" t="str">
            <v>ЮНР/ЮНРК_3</v>
          </cell>
          <cell r="N102">
            <v>1</v>
          </cell>
          <cell r="O102" t="str">
            <v/>
          </cell>
        </row>
        <row r="103">
          <cell r="E103" t="str">
            <v>5.3</v>
          </cell>
          <cell r="F103">
            <v>3</v>
          </cell>
          <cell r="H103" t="str">
            <v>Крючков Алексей</v>
          </cell>
          <cell r="I103" t="str">
            <v>01.01.1996</v>
          </cell>
          <cell r="J103" t="str">
            <v>б/р</v>
          </cell>
          <cell r="K103" t="str">
            <v>м</v>
          </cell>
          <cell r="L103" t="str">
            <v>ЮНР/ЮНРК_3</v>
          </cell>
          <cell r="N103">
            <v>1</v>
          </cell>
          <cell r="O103" t="str">
            <v/>
          </cell>
        </row>
        <row r="104">
          <cell r="E104" t="str">
            <v>5.4</v>
          </cell>
          <cell r="F104">
            <v>4</v>
          </cell>
          <cell r="H104" t="str">
            <v>Бухтояров Дмитрий</v>
          </cell>
          <cell r="I104" t="str">
            <v>01.01.1996</v>
          </cell>
          <cell r="J104" t="str">
            <v>б/р</v>
          </cell>
          <cell r="K104" t="str">
            <v>м</v>
          </cell>
          <cell r="L104" t="str">
            <v>ЮНР/ЮНРК_3</v>
          </cell>
          <cell r="N104">
            <v>1</v>
          </cell>
          <cell r="O104" t="str">
            <v/>
          </cell>
        </row>
        <row r="105">
          <cell r="E105" t="str">
            <v>5.5</v>
          </cell>
          <cell r="F105">
            <v>5</v>
          </cell>
          <cell r="H105" t="str">
            <v>Краснобаев Влад</v>
          </cell>
          <cell r="I105" t="str">
            <v>01.01.1996</v>
          </cell>
          <cell r="J105" t="str">
            <v>б/р</v>
          </cell>
          <cell r="K105" t="str">
            <v>м</v>
          </cell>
          <cell r="L105" t="str">
            <v>ЮНР/ЮНРК_3</v>
          </cell>
          <cell r="N105">
            <v>1</v>
          </cell>
          <cell r="O105" t="str">
            <v/>
          </cell>
        </row>
        <row r="106">
          <cell r="E106" t="str">
            <v>5.6</v>
          </cell>
          <cell r="F106">
            <v>6</v>
          </cell>
          <cell r="H106" t="str">
            <v>Степанова Василиса</v>
          </cell>
          <cell r="I106" t="str">
            <v>01.01.1996</v>
          </cell>
          <cell r="J106" t="str">
            <v>б/р</v>
          </cell>
          <cell r="K106" t="str">
            <v>ж</v>
          </cell>
          <cell r="L106" t="str">
            <v>ЮНР/ЮНРК_3</v>
          </cell>
          <cell r="N106">
            <v>1</v>
          </cell>
          <cell r="O106" t="str">
            <v/>
          </cell>
        </row>
        <row r="107">
          <cell r="E107" t="str">
            <v>5.7</v>
          </cell>
          <cell r="F107">
            <v>7</v>
          </cell>
          <cell r="H107" t="str">
            <v>Кириленко Ксения</v>
          </cell>
          <cell r="I107" t="str">
            <v>01.01.1996</v>
          </cell>
          <cell r="J107" t="str">
            <v>б/р</v>
          </cell>
          <cell r="K107" t="str">
            <v>ж</v>
          </cell>
          <cell r="L107" t="str">
            <v>ЮНР/ЮНРК_3</v>
          </cell>
          <cell r="N107">
            <v>1</v>
          </cell>
          <cell r="O107" t="str">
            <v/>
          </cell>
        </row>
        <row r="108">
          <cell r="E108" t="str">
            <v>5.8</v>
          </cell>
          <cell r="F108">
            <v>8</v>
          </cell>
          <cell r="H108" t="str">
            <v>Иванов Николай</v>
          </cell>
          <cell r="I108" t="str">
            <v>01.01.1996</v>
          </cell>
          <cell r="J108" t="str">
            <v>б/р</v>
          </cell>
          <cell r="K108" t="str">
            <v>м</v>
          </cell>
          <cell r="L108" t="str">
            <v>ЮНР/ЮНРК_3</v>
          </cell>
          <cell r="N108">
            <v>1</v>
          </cell>
          <cell r="O108" t="str">
            <v/>
          </cell>
        </row>
        <row r="109">
          <cell r="E109" t="str">
            <v>6.1</v>
          </cell>
          <cell r="F109">
            <v>1</v>
          </cell>
          <cell r="H109" t="str">
            <v>Устюгов Александр</v>
          </cell>
          <cell r="I109" t="str">
            <v>25.12.1995</v>
          </cell>
          <cell r="J109" t="str">
            <v>б/р</v>
          </cell>
          <cell r="K109" t="str">
            <v>м</v>
          </cell>
          <cell r="L109" t="str">
            <v>ЮНР/ЮНРК_3</v>
          </cell>
          <cell r="N109">
            <v>1</v>
          </cell>
          <cell r="O109" t="str">
            <v/>
          </cell>
        </row>
        <row r="110">
          <cell r="E110" t="str">
            <v>6.2</v>
          </cell>
          <cell r="F110">
            <v>2</v>
          </cell>
          <cell r="H110" t="str">
            <v>Уваров Александр</v>
          </cell>
          <cell r="I110" t="str">
            <v>12.05.1997</v>
          </cell>
          <cell r="J110" t="str">
            <v>б/р</v>
          </cell>
          <cell r="K110" t="str">
            <v>м</v>
          </cell>
          <cell r="L110" t="str">
            <v>ЮНР/ЮНРК_3</v>
          </cell>
          <cell r="N110">
            <v>1</v>
          </cell>
          <cell r="O110" t="str">
            <v/>
          </cell>
        </row>
        <row r="111">
          <cell r="E111" t="str">
            <v>6.3</v>
          </cell>
          <cell r="F111">
            <v>3</v>
          </cell>
          <cell r="H111" t="str">
            <v>Скворцов Алексаандр</v>
          </cell>
          <cell r="I111" t="str">
            <v>24.02.1997</v>
          </cell>
          <cell r="J111" t="str">
            <v>б/р</v>
          </cell>
          <cell r="K111" t="str">
            <v>м</v>
          </cell>
          <cell r="L111" t="str">
            <v>ЮНР/ЮНРК_3</v>
          </cell>
          <cell r="N111">
            <v>1</v>
          </cell>
          <cell r="O111" t="str">
            <v/>
          </cell>
        </row>
        <row r="112">
          <cell r="E112" t="str">
            <v>6.4</v>
          </cell>
          <cell r="F112">
            <v>4</v>
          </cell>
          <cell r="H112" t="str">
            <v>Вишникин Иван</v>
          </cell>
          <cell r="I112" t="str">
            <v>31.01.1998</v>
          </cell>
          <cell r="J112" t="str">
            <v>б/р</v>
          </cell>
          <cell r="K112" t="str">
            <v>м</v>
          </cell>
          <cell r="L112" t="str">
            <v>ЮНР/ЮНРК_3</v>
          </cell>
          <cell r="N112">
            <v>1</v>
          </cell>
          <cell r="O112" t="str">
            <v/>
          </cell>
        </row>
        <row r="113">
          <cell r="E113" t="str">
            <v>6.5</v>
          </cell>
          <cell r="F113">
            <v>5</v>
          </cell>
          <cell r="H113" t="str">
            <v>Зуева Валентина</v>
          </cell>
          <cell r="I113" t="str">
            <v>13.04.1997</v>
          </cell>
          <cell r="J113" t="str">
            <v>б/р</v>
          </cell>
          <cell r="K113" t="str">
            <v>ж</v>
          </cell>
          <cell r="L113" t="str">
            <v>ЮНР/ЮНРК_3</v>
          </cell>
          <cell r="N113">
            <v>1</v>
          </cell>
          <cell r="O113" t="str">
            <v/>
          </cell>
        </row>
        <row r="114">
          <cell r="E114" t="str">
            <v>6.6</v>
          </cell>
          <cell r="F114">
            <v>6</v>
          </cell>
          <cell r="H114" t="str">
            <v>Тремасов Антон</v>
          </cell>
          <cell r="I114" t="str">
            <v>03.06.1997</v>
          </cell>
          <cell r="J114" t="str">
            <v>б/р</v>
          </cell>
          <cell r="K114" t="str">
            <v>м</v>
          </cell>
          <cell r="L114" t="str">
            <v>ЮНР/ЮНРК_3</v>
          </cell>
          <cell r="N114">
            <v>1</v>
          </cell>
          <cell r="O114" t="str">
            <v/>
          </cell>
        </row>
        <row r="115">
          <cell r="E115" t="str">
            <v>1.1</v>
          </cell>
          <cell r="F115">
            <v>1</v>
          </cell>
          <cell r="H115" t="str">
            <v>Вередина дарья</v>
          </cell>
          <cell r="I115" t="str">
            <v>07.11.1997</v>
          </cell>
          <cell r="J115" t="str">
            <v>б/р</v>
          </cell>
          <cell r="K115" t="str">
            <v>ж</v>
          </cell>
          <cell r="L115" t="str">
            <v>ЮНР/ЮНРК</v>
          </cell>
          <cell r="N115">
            <v>1</v>
          </cell>
          <cell r="O115" t="str">
            <v/>
          </cell>
        </row>
        <row r="116">
          <cell r="E116" t="str">
            <v>1.2</v>
          </cell>
          <cell r="F116">
            <v>2</v>
          </cell>
          <cell r="H116" t="str">
            <v>Жидких Максим</v>
          </cell>
          <cell r="I116" t="str">
            <v>21.12.1996</v>
          </cell>
          <cell r="J116" t="str">
            <v>б/р</v>
          </cell>
          <cell r="K116" t="str">
            <v>м</v>
          </cell>
          <cell r="L116" t="str">
            <v>ЮНР/ЮНРК</v>
          </cell>
          <cell r="N116">
            <v>1</v>
          </cell>
          <cell r="O116" t="str">
            <v/>
          </cell>
        </row>
        <row r="117">
          <cell r="E117" t="str">
            <v>1.3</v>
          </cell>
          <cell r="F117">
            <v>3</v>
          </cell>
          <cell r="H117" t="str">
            <v>Попов Андрей</v>
          </cell>
          <cell r="I117" t="str">
            <v>22.08.1998</v>
          </cell>
          <cell r="J117" t="str">
            <v>б/р</v>
          </cell>
          <cell r="K117" t="str">
            <v>м</v>
          </cell>
          <cell r="L117" t="str">
            <v>ЮНР/ЮНРК</v>
          </cell>
          <cell r="N117">
            <v>1</v>
          </cell>
          <cell r="O117" t="str">
            <v/>
          </cell>
        </row>
        <row r="118">
          <cell r="E118" t="str">
            <v>1.4</v>
          </cell>
          <cell r="F118">
            <v>4</v>
          </cell>
          <cell r="H118" t="str">
            <v>Шмырин евгений </v>
          </cell>
          <cell r="I118" t="str">
            <v>18.11.1998</v>
          </cell>
          <cell r="J118" t="str">
            <v>б/р</v>
          </cell>
          <cell r="K118" t="str">
            <v>м</v>
          </cell>
          <cell r="L118" t="str">
            <v>ЮНР/ЮНРК</v>
          </cell>
          <cell r="N118">
            <v>1</v>
          </cell>
          <cell r="O118" t="str">
            <v/>
          </cell>
        </row>
        <row r="119">
          <cell r="E119" t="str">
            <v>1.5</v>
          </cell>
          <cell r="F119">
            <v>5</v>
          </cell>
          <cell r="H119" t="str">
            <v>Чудиевич ярослав</v>
          </cell>
          <cell r="I119" t="str">
            <v>12.08.1999</v>
          </cell>
          <cell r="J119" t="str">
            <v>б/р</v>
          </cell>
          <cell r="K119" t="str">
            <v>м</v>
          </cell>
          <cell r="L119" t="str">
            <v>ЮН/ДЕВ</v>
          </cell>
          <cell r="N119">
            <v>1</v>
          </cell>
          <cell r="O119" t="str">
            <v/>
          </cell>
        </row>
        <row r="120">
          <cell r="E120" t="str">
            <v>1.6</v>
          </cell>
          <cell r="F120">
            <v>6</v>
          </cell>
          <cell r="H120" t="str">
            <v>Нелюбова Ульяна</v>
          </cell>
          <cell r="I120" t="str">
            <v>17.03.2001</v>
          </cell>
          <cell r="J120" t="str">
            <v>б/р</v>
          </cell>
          <cell r="K120" t="str">
            <v>ж</v>
          </cell>
          <cell r="L120" t="str">
            <v>МАЛ/ДЕВЧ</v>
          </cell>
          <cell r="N120">
            <v>1</v>
          </cell>
          <cell r="O120" t="str">
            <v/>
          </cell>
          <cell r="P120">
            <v>1</v>
          </cell>
        </row>
        <row r="121">
          <cell r="E121" t="str">
            <v>1.7</v>
          </cell>
          <cell r="F121">
            <v>7</v>
          </cell>
          <cell r="H121" t="str">
            <v>Кашлев Андрей</v>
          </cell>
          <cell r="I121" t="str">
            <v>02.03.2000</v>
          </cell>
          <cell r="J121" t="str">
            <v>б/р</v>
          </cell>
          <cell r="K121" t="str">
            <v>м</v>
          </cell>
          <cell r="L121" t="str">
            <v>ЮН/ДЕВ</v>
          </cell>
          <cell r="N121">
            <v>1</v>
          </cell>
          <cell r="O121" t="str">
            <v/>
          </cell>
          <cell r="P121">
            <v>1</v>
          </cell>
        </row>
        <row r="122">
          <cell r="E122" t="str">
            <v>1.8</v>
          </cell>
          <cell r="F122">
            <v>8</v>
          </cell>
          <cell r="H122" t="str">
            <v>Захаров Илья</v>
          </cell>
          <cell r="I122" t="str">
            <v>25.12.2000</v>
          </cell>
          <cell r="J122" t="str">
            <v>б/р</v>
          </cell>
          <cell r="K122" t="str">
            <v>м</v>
          </cell>
          <cell r="L122" t="str">
            <v>ЮН/ДЕВ</v>
          </cell>
          <cell r="N122">
            <v>1</v>
          </cell>
          <cell r="O122" t="str">
            <v/>
          </cell>
          <cell r="P122">
            <v>1</v>
          </cell>
        </row>
        <row r="123">
          <cell r="E123" t="str">
            <v>1.9</v>
          </cell>
          <cell r="F123">
            <v>9</v>
          </cell>
          <cell r="H123" t="str">
            <v>Зырянов Павел</v>
          </cell>
          <cell r="I123" t="str">
            <v>02.03.2000</v>
          </cell>
          <cell r="J123" t="str">
            <v>б/р</v>
          </cell>
          <cell r="K123" t="str">
            <v>м</v>
          </cell>
          <cell r="L123" t="str">
            <v>ЮН/ДЕВ</v>
          </cell>
          <cell r="N123">
            <v>1</v>
          </cell>
          <cell r="O123" t="str">
            <v/>
          </cell>
          <cell r="P123">
            <v>1</v>
          </cell>
        </row>
        <row r="124">
          <cell r="E124" t="str">
            <v>1.10</v>
          </cell>
          <cell r="F124">
            <v>10</v>
          </cell>
          <cell r="H124" t="str">
            <v>Посадских Яна</v>
          </cell>
          <cell r="I124" t="str">
            <v>18.03.2001</v>
          </cell>
          <cell r="J124" t="str">
            <v>б/р</v>
          </cell>
          <cell r="K124" t="str">
            <v>ж</v>
          </cell>
          <cell r="L124" t="str">
            <v>МАЛ/ДЕВЧ</v>
          </cell>
          <cell r="N124">
            <v>1</v>
          </cell>
          <cell r="O124" t="str">
            <v/>
          </cell>
        </row>
        <row r="125">
          <cell r="E125" t="str">
            <v>1.11</v>
          </cell>
          <cell r="F125">
            <v>11</v>
          </cell>
          <cell r="H125" t="str">
            <v>Бадорин Вова</v>
          </cell>
          <cell r="I125" t="str">
            <v>10.04.2000</v>
          </cell>
          <cell r="J125" t="str">
            <v>б/р</v>
          </cell>
          <cell r="K125" t="str">
            <v>м</v>
          </cell>
          <cell r="L125" t="str">
            <v>ЮН/ДЕВ</v>
          </cell>
          <cell r="N125">
            <v>1</v>
          </cell>
          <cell r="O125" t="str">
            <v/>
          </cell>
        </row>
        <row r="126">
          <cell r="E126" t="str">
            <v>1.12</v>
          </cell>
          <cell r="F126">
            <v>12</v>
          </cell>
          <cell r="H126" t="str">
            <v>Балашев Кирил</v>
          </cell>
          <cell r="I126" t="str">
            <v>12.11.1999</v>
          </cell>
          <cell r="J126" t="str">
            <v>б/р</v>
          </cell>
          <cell r="K126" t="str">
            <v>м</v>
          </cell>
          <cell r="L126" t="str">
            <v>ЮН/ДЕВ</v>
          </cell>
          <cell r="N126">
            <v>1</v>
          </cell>
          <cell r="O126" t="str">
            <v/>
          </cell>
        </row>
        <row r="127">
          <cell r="E127" t="str">
            <v>1.13</v>
          </cell>
          <cell r="F127">
            <v>13</v>
          </cell>
          <cell r="H127" t="str">
            <v>Носов Андрей</v>
          </cell>
          <cell r="I127" t="str">
            <v>07.01.2002</v>
          </cell>
          <cell r="J127" t="str">
            <v>б/р</v>
          </cell>
          <cell r="K127" t="str">
            <v>м</v>
          </cell>
          <cell r="L127" t="str">
            <v>МАЛ/ДЕВЧ</v>
          </cell>
          <cell r="N127">
            <v>1</v>
          </cell>
          <cell r="O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41901.623580555555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41901.623580555555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41901.623580555555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Ж-14, Орион"/>
      <sheetName val="Списки"/>
      <sheetName val="регионы"/>
      <sheetName val="МЖ-12, Орион"/>
      <sheetName val="МЖ-14"/>
      <sheetName val="МЖ-16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</row>
        <row r="3">
          <cell r="A3" t="str">
            <v>2ю</v>
          </cell>
          <cell r="C3" t="str">
            <v>ЮНР/ЮНРК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zoomScale="98" zoomScaleNormal="98" zoomScalePageLayoutView="0" workbookViewId="0" topLeftCell="A4">
      <selection activeCell="V36" sqref="V36"/>
    </sheetView>
  </sheetViews>
  <sheetFormatPr defaultColWidth="9.140625" defaultRowHeight="12.75" outlineLevelCol="1"/>
  <cols>
    <col min="1" max="1" width="4.00390625" style="2" customWidth="1"/>
    <col min="2" max="2" width="22.00390625" style="1" customWidth="1"/>
    <col min="3" max="4" width="7.7109375" style="2" customWidth="1"/>
    <col min="5" max="6" width="5.7109375" style="2" hidden="1" customWidth="1"/>
    <col min="7" max="7" width="13.421875" style="1" hidden="1" customWidth="1" outlineLevel="1"/>
    <col min="8" max="8" width="14.7109375" style="16" customWidth="1" collapsed="1"/>
    <col min="9" max="9" width="20.7109375" style="1" hidden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9.140625" style="1" hidden="1" customWidth="1" outlineLevel="1"/>
    <col min="16" max="16" width="8.7109375" style="12" hidden="1" customWidth="1" collapsed="1"/>
    <col min="17" max="17" width="9.28125" style="1" hidden="1" customWidth="1"/>
    <col min="18" max="18" width="11.8515625" style="0" customWidth="1"/>
    <col min="19" max="19" width="4.421875" style="1" customWidth="1"/>
    <col min="20" max="20" width="4.140625" style="1" customWidth="1"/>
    <col min="21" max="21" width="3.8515625" style="1" customWidth="1"/>
    <col min="22" max="23" width="3.7109375" style="1" customWidth="1"/>
    <col min="24" max="24" width="3.8515625" style="1" hidden="1" customWidth="1"/>
    <col min="25" max="25" width="4.00390625" style="1" hidden="1" customWidth="1"/>
    <col min="26" max="26" width="4.28125" style="1" hidden="1" customWidth="1"/>
    <col min="27" max="27" width="4.140625" style="1" hidden="1" customWidth="1"/>
    <col min="28" max="28" width="3.8515625" style="1" hidden="1" customWidth="1"/>
    <col min="29" max="29" width="6.140625" style="1" customWidth="1"/>
    <col min="30" max="30" width="7.7109375" style="1" customWidth="1"/>
    <col min="31" max="31" width="7.421875" style="1" customWidth="1"/>
    <col min="32" max="32" width="7.7109375" style="1" customWidth="1"/>
    <col min="33" max="33" width="9.140625" style="1" customWidth="1"/>
    <col min="34" max="34" width="7.57421875" style="1" customWidth="1"/>
    <col min="35" max="35" width="7.421875" style="1" customWidth="1"/>
    <col min="36" max="16384" width="9.140625" style="1" customWidth="1"/>
  </cols>
  <sheetData>
    <row r="1" spans="1:35" s="3" customFormat="1" ht="42.75" customHeight="1">
      <c r="A1" s="107" t="str">
        <f>Shapka1</f>
        <v>Комитет по физической культуре, спорту и туризму администрации г.Новокузнецка
Комитет образования и науки администрации г.Новокузнецка
МБОУ ДОД "Городской Дворец детского (юношеского) творчества им.Н.К.Крупской"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1:35" s="3" customFormat="1" ht="22.5" customHeight="1">
      <c r="A2" s="108" t="str">
        <f>Shapka2</f>
        <v>Первенство г.Новокузнецка по спортивному туризму на пешеходных дистанциях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</row>
    <row r="3" spans="1:32" s="3" customFormat="1" ht="13.5" customHeight="1">
      <c r="A3" s="8" t="str">
        <f>ShapkaData</f>
        <v>20-21 сентября 2014 года</v>
      </c>
      <c r="B3" s="5"/>
      <c r="C3" s="5"/>
      <c r="D3" s="5"/>
      <c r="E3" s="5"/>
      <c r="G3" s="4"/>
      <c r="H3" s="105" t="str">
        <f>ShapkaWhere</f>
        <v>г.Новокузнецк, Кузнецкий район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</row>
    <row r="4" spans="1:35" s="3" customFormat="1" ht="58.5" customHeight="1" thickBot="1">
      <c r="A4" s="109" t="s">
        <v>301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</row>
    <row r="5" spans="1:35" ht="91.5" customHeight="1" thickBot="1">
      <c r="A5" s="69" t="s">
        <v>273</v>
      </c>
      <c r="B5" s="70" t="s">
        <v>291</v>
      </c>
      <c r="C5" s="70" t="s">
        <v>275</v>
      </c>
      <c r="D5" s="70" t="s">
        <v>272</v>
      </c>
      <c r="E5" s="70" t="s">
        <v>271</v>
      </c>
      <c r="F5" s="70" t="s">
        <v>270</v>
      </c>
      <c r="G5" s="70" t="s">
        <v>269</v>
      </c>
      <c r="H5" s="70" t="s">
        <v>268</v>
      </c>
      <c r="I5" s="70" t="s">
        <v>267</v>
      </c>
      <c r="J5" s="70" t="s">
        <v>266</v>
      </c>
      <c r="K5" s="70" t="s">
        <v>265</v>
      </c>
      <c r="L5" s="70" t="s">
        <v>264</v>
      </c>
      <c r="M5" s="70" t="s">
        <v>263</v>
      </c>
      <c r="N5" s="70"/>
      <c r="O5" s="70" t="s">
        <v>262</v>
      </c>
      <c r="P5" s="71" t="s">
        <v>274</v>
      </c>
      <c r="Q5" s="70" t="s">
        <v>276</v>
      </c>
      <c r="R5" s="70" t="s">
        <v>277</v>
      </c>
      <c r="S5" s="72" t="s">
        <v>294</v>
      </c>
      <c r="T5" s="72" t="s">
        <v>295</v>
      </c>
      <c r="U5" s="72" t="s">
        <v>296</v>
      </c>
      <c r="V5" s="72" t="s">
        <v>297</v>
      </c>
      <c r="W5" s="72" t="s">
        <v>298</v>
      </c>
      <c r="X5" s="72" t="s">
        <v>283</v>
      </c>
      <c r="Y5" s="72" t="s">
        <v>284</v>
      </c>
      <c r="Z5" s="72" t="s">
        <v>285</v>
      </c>
      <c r="AA5" s="72" t="s">
        <v>286</v>
      </c>
      <c r="AB5" s="72" t="s">
        <v>287</v>
      </c>
      <c r="AC5" s="73" t="s">
        <v>331</v>
      </c>
      <c r="AD5" s="73" t="s">
        <v>290</v>
      </c>
      <c r="AE5" s="68" t="s">
        <v>328</v>
      </c>
      <c r="AF5" s="68" t="s">
        <v>292</v>
      </c>
      <c r="AG5" s="87" t="s">
        <v>302</v>
      </c>
      <c r="AH5" s="72" t="s">
        <v>332</v>
      </c>
      <c r="AI5" s="80" t="s">
        <v>333</v>
      </c>
    </row>
    <row r="6" spans="1:35" ht="12.75">
      <c r="A6" s="37">
        <v>1</v>
      </c>
      <c r="B6" s="14" t="s">
        <v>144</v>
      </c>
      <c r="C6" s="24" t="s">
        <v>143</v>
      </c>
      <c r="D6" s="24" t="s">
        <v>46</v>
      </c>
      <c r="E6" s="24"/>
      <c r="F6" s="24" t="s">
        <v>12</v>
      </c>
      <c r="G6" s="14" t="s">
        <v>95</v>
      </c>
      <c r="H6" s="25" t="s">
        <v>34</v>
      </c>
      <c r="I6" s="14" t="s">
        <v>0</v>
      </c>
      <c r="J6" s="14"/>
      <c r="K6" s="14">
        <v>11</v>
      </c>
      <c r="L6" s="14">
        <v>1</v>
      </c>
      <c r="M6" s="14"/>
      <c r="N6" s="14"/>
      <c r="O6" s="14"/>
      <c r="P6" s="26">
        <v>0.0006944444444444445</v>
      </c>
      <c r="Q6" s="31">
        <v>0.0018750000000000001</v>
      </c>
      <c r="R6" s="30">
        <f aca="true" t="shared" si="0" ref="R6:R37">Q6-P6</f>
        <v>0.0011805555555555558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>
        <f aca="true" t="shared" si="1" ref="AC6:AC37">S6+T6+U6+V6+W6+Y6+X6+Z6+AA6+AB6</f>
        <v>0</v>
      </c>
      <c r="AD6" s="31">
        <v>0</v>
      </c>
      <c r="AE6" s="31">
        <v>0</v>
      </c>
      <c r="AF6" s="30">
        <f aca="true" t="shared" si="2" ref="AF6:AF37">R6+AD6</f>
        <v>0.0011805555555555558</v>
      </c>
      <c r="AG6" s="86">
        <v>1</v>
      </c>
      <c r="AH6" s="96">
        <v>1</v>
      </c>
      <c r="AI6" s="97" t="s">
        <v>43</v>
      </c>
    </row>
    <row r="7" spans="1:35" ht="12.75">
      <c r="A7" s="35">
        <v>2</v>
      </c>
      <c r="B7" s="13" t="s">
        <v>142</v>
      </c>
      <c r="C7" s="17" t="s">
        <v>141</v>
      </c>
      <c r="D7" s="17" t="s">
        <v>38</v>
      </c>
      <c r="E7" s="17"/>
      <c r="F7" s="17" t="s">
        <v>12</v>
      </c>
      <c r="G7" s="13" t="s">
        <v>95</v>
      </c>
      <c r="H7" s="18" t="s">
        <v>34</v>
      </c>
      <c r="I7" s="13" t="s">
        <v>0</v>
      </c>
      <c r="J7" s="13"/>
      <c r="K7" s="13">
        <v>12</v>
      </c>
      <c r="L7" s="13">
        <v>1</v>
      </c>
      <c r="M7" s="13"/>
      <c r="N7" s="13"/>
      <c r="O7" s="13"/>
      <c r="P7" s="19">
        <v>0.0020833333333333333</v>
      </c>
      <c r="Q7" s="28">
        <v>0.003414351851851852</v>
      </c>
      <c r="R7" s="29">
        <f t="shared" si="0"/>
        <v>0.0013310185185185187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>
        <f t="shared" si="1"/>
        <v>0</v>
      </c>
      <c r="AD7" s="28">
        <v>0</v>
      </c>
      <c r="AE7" s="28">
        <v>0</v>
      </c>
      <c r="AF7" s="29">
        <f t="shared" si="2"/>
        <v>0.0013310185185185187</v>
      </c>
      <c r="AG7" s="83">
        <v>2</v>
      </c>
      <c r="AH7" s="98">
        <f>AF7*AH6/AF6</f>
        <v>1.1274509803921569</v>
      </c>
      <c r="AI7" s="97" t="s">
        <v>43</v>
      </c>
    </row>
    <row r="8" spans="1:35" ht="12.75">
      <c r="A8" s="35">
        <v>3</v>
      </c>
      <c r="B8" s="13" t="s">
        <v>136</v>
      </c>
      <c r="C8" s="17" t="s">
        <v>135</v>
      </c>
      <c r="D8" s="17" t="s">
        <v>43</v>
      </c>
      <c r="E8" s="17"/>
      <c r="F8" s="17" t="s">
        <v>12</v>
      </c>
      <c r="G8" s="13" t="s">
        <v>95</v>
      </c>
      <c r="H8" s="18" t="s">
        <v>34</v>
      </c>
      <c r="I8" s="13" t="s">
        <v>0</v>
      </c>
      <c r="J8" s="13"/>
      <c r="K8" s="13">
        <v>14</v>
      </c>
      <c r="L8" s="13">
        <v>1</v>
      </c>
      <c r="M8" s="13"/>
      <c r="N8" s="13"/>
      <c r="O8" s="13"/>
      <c r="P8" s="19">
        <v>0.003472222222222222</v>
      </c>
      <c r="Q8" s="28">
        <v>0.004861111111111111</v>
      </c>
      <c r="R8" s="29">
        <f t="shared" si="0"/>
        <v>0.0013888888888888892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>
        <f t="shared" si="1"/>
        <v>0</v>
      </c>
      <c r="AD8" s="28">
        <v>0</v>
      </c>
      <c r="AE8" s="28">
        <v>0</v>
      </c>
      <c r="AF8" s="29">
        <f t="shared" si="2"/>
        <v>0.0013888888888888892</v>
      </c>
      <c r="AG8" s="83">
        <v>3</v>
      </c>
      <c r="AH8" s="98">
        <f aca="true" t="shared" si="3" ref="AH8:AH17">AF8*AH7/AF7</f>
        <v>1.1764705882352942</v>
      </c>
      <c r="AI8" s="97" t="s">
        <v>43</v>
      </c>
    </row>
    <row r="9" spans="1:35" ht="12.75">
      <c r="A9" s="35">
        <v>4</v>
      </c>
      <c r="B9" s="13" t="s">
        <v>146</v>
      </c>
      <c r="C9" s="17" t="s">
        <v>145</v>
      </c>
      <c r="D9" s="17" t="s">
        <v>38</v>
      </c>
      <c r="E9" s="17"/>
      <c r="F9" s="17" t="s">
        <v>12</v>
      </c>
      <c r="G9" s="13" t="s">
        <v>95</v>
      </c>
      <c r="H9" s="18" t="s">
        <v>34</v>
      </c>
      <c r="I9" s="13" t="s">
        <v>0</v>
      </c>
      <c r="J9" s="13"/>
      <c r="K9" s="13">
        <v>10</v>
      </c>
      <c r="L9" s="13">
        <v>1</v>
      </c>
      <c r="M9" s="13"/>
      <c r="N9" s="13"/>
      <c r="O9" s="13"/>
      <c r="P9" s="19">
        <v>0.0006944444444444445</v>
      </c>
      <c r="Q9" s="29">
        <v>0.0020949074074074073</v>
      </c>
      <c r="R9" s="29">
        <f t="shared" si="0"/>
        <v>0.0014004629629629627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>
        <f t="shared" si="1"/>
        <v>0</v>
      </c>
      <c r="AD9" s="28">
        <v>0</v>
      </c>
      <c r="AE9" s="28">
        <v>0</v>
      </c>
      <c r="AF9" s="29">
        <f t="shared" si="2"/>
        <v>0.0014004629629629627</v>
      </c>
      <c r="AG9" s="84">
        <v>4</v>
      </c>
      <c r="AH9" s="98">
        <f t="shared" si="3"/>
        <v>1.1862745098039211</v>
      </c>
      <c r="AI9" s="97" t="s">
        <v>43</v>
      </c>
    </row>
    <row r="10" spans="1:35" ht="12.75">
      <c r="A10" s="35">
        <v>5</v>
      </c>
      <c r="B10" s="13" t="s">
        <v>126</v>
      </c>
      <c r="C10" s="17" t="s">
        <v>125</v>
      </c>
      <c r="D10" s="17" t="s">
        <v>124</v>
      </c>
      <c r="E10" s="17"/>
      <c r="F10" s="17" t="s">
        <v>12</v>
      </c>
      <c r="G10" s="13" t="s">
        <v>95</v>
      </c>
      <c r="H10" s="18" t="s">
        <v>34</v>
      </c>
      <c r="I10" s="13" t="s">
        <v>0</v>
      </c>
      <c r="J10" s="13"/>
      <c r="K10" s="13">
        <v>1</v>
      </c>
      <c r="L10" s="13">
        <v>1</v>
      </c>
      <c r="M10" s="13"/>
      <c r="N10" s="13"/>
      <c r="O10" s="13"/>
      <c r="P10" s="19">
        <v>0.00636574074074074</v>
      </c>
      <c r="Q10" s="28">
        <v>0.007916666666666667</v>
      </c>
      <c r="R10" s="29">
        <f t="shared" si="0"/>
        <v>0.001550925925925927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>
        <f t="shared" si="1"/>
        <v>0</v>
      </c>
      <c r="AD10" s="28">
        <v>0</v>
      </c>
      <c r="AE10" s="28">
        <v>0</v>
      </c>
      <c r="AF10" s="29">
        <f t="shared" si="2"/>
        <v>0.001550925925925927</v>
      </c>
      <c r="AG10" s="84">
        <v>5</v>
      </c>
      <c r="AH10" s="98">
        <f t="shared" si="3"/>
        <v>1.313725490196079</v>
      </c>
      <c r="AI10" s="51" t="s">
        <v>35</v>
      </c>
    </row>
    <row r="11" spans="1:35" ht="12.75">
      <c r="A11" s="35">
        <v>6</v>
      </c>
      <c r="B11" s="13" t="s">
        <v>181</v>
      </c>
      <c r="C11" s="17" t="s">
        <v>180</v>
      </c>
      <c r="D11" s="17" t="s">
        <v>3</v>
      </c>
      <c r="E11" s="17"/>
      <c r="F11" s="17" t="s">
        <v>12</v>
      </c>
      <c r="G11" s="13" t="s">
        <v>95</v>
      </c>
      <c r="H11" s="18" t="s">
        <v>172</v>
      </c>
      <c r="I11" s="13" t="s">
        <v>33</v>
      </c>
      <c r="J11" s="13"/>
      <c r="K11" s="13">
        <v>9</v>
      </c>
      <c r="L11" s="13">
        <v>1</v>
      </c>
      <c r="M11" s="13"/>
      <c r="N11" s="13"/>
      <c r="O11" s="13"/>
      <c r="P11" s="19">
        <v>0.02152777777777778</v>
      </c>
      <c r="Q11" s="28">
        <v>0.023124999999999996</v>
      </c>
      <c r="R11" s="29">
        <f t="shared" si="0"/>
        <v>0.0015972222222222152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>
        <f t="shared" si="1"/>
        <v>0</v>
      </c>
      <c r="AD11" s="28">
        <v>0</v>
      </c>
      <c r="AE11" s="28">
        <v>0</v>
      </c>
      <c r="AF11" s="29">
        <f t="shared" si="2"/>
        <v>0.0015972222222222152</v>
      </c>
      <c r="AG11" s="84">
        <v>6</v>
      </c>
      <c r="AH11" s="98">
        <f t="shared" si="3"/>
        <v>1.352941176470582</v>
      </c>
      <c r="AI11" s="51" t="s">
        <v>35</v>
      </c>
    </row>
    <row r="12" spans="1:35" ht="12.75">
      <c r="A12" s="35">
        <v>7</v>
      </c>
      <c r="B12" s="13" t="s">
        <v>97</v>
      </c>
      <c r="C12" s="17" t="s">
        <v>96</v>
      </c>
      <c r="D12" s="17" t="s">
        <v>3</v>
      </c>
      <c r="E12" s="17"/>
      <c r="F12" s="17" t="s">
        <v>12</v>
      </c>
      <c r="G12" s="13" t="s">
        <v>95</v>
      </c>
      <c r="H12" s="18" t="s">
        <v>34</v>
      </c>
      <c r="I12" s="13" t="s">
        <v>184</v>
      </c>
      <c r="J12" s="13"/>
      <c r="K12" s="13">
        <v>16</v>
      </c>
      <c r="L12" s="13">
        <v>1</v>
      </c>
      <c r="M12" s="13"/>
      <c r="N12" s="13"/>
      <c r="O12" s="13"/>
      <c r="P12" s="19">
        <v>0.015277777777777777</v>
      </c>
      <c r="Q12" s="28">
        <v>0.016979166666666667</v>
      </c>
      <c r="R12" s="29">
        <f t="shared" si="0"/>
        <v>0.0017013888888888894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>
        <f t="shared" si="1"/>
        <v>0</v>
      </c>
      <c r="AD12" s="28">
        <v>0</v>
      </c>
      <c r="AE12" s="28">
        <v>0</v>
      </c>
      <c r="AF12" s="29">
        <f t="shared" si="2"/>
        <v>0.0017013888888888894</v>
      </c>
      <c r="AG12" s="84">
        <v>7</v>
      </c>
      <c r="AH12" s="98">
        <f t="shared" si="3"/>
        <v>1.4411764705882357</v>
      </c>
      <c r="AI12" s="51" t="s">
        <v>338</v>
      </c>
    </row>
    <row r="13" spans="1:35" ht="12.75">
      <c r="A13" s="35">
        <v>8</v>
      </c>
      <c r="B13" s="13" t="s">
        <v>183</v>
      </c>
      <c r="C13" s="17" t="s">
        <v>182</v>
      </c>
      <c r="D13" s="17" t="s">
        <v>3</v>
      </c>
      <c r="E13" s="17"/>
      <c r="F13" s="17" t="s">
        <v>12</v>
      </c>
      <c r="G13" s="13" t="s">
        <v>95</v>
      </c>
      <c r="H13" s="18" t="s">
        <v>172</v>
      </c>
      <c r="I13" s="13" t="s">
        <v>33</v>
      </c>
      <c r="J13" s="13"/>
      <c r="K13" s="13">
        <v>8</v>
      </c>
      <c r="L13" s="13">
        <v>1</v>
      </c>
      <c r="M13" s="13"/>
      <c r="N13" s="13"/>
      <c r="O13" s="13"/>
      <c r="P13" s="19">
        <v>0.02152777777777778</v>
      </c>
      <c r="Q13" s="28">
        <v>0.023310185185185187</v>
      </c>
      <c r="R13" s="29">
        <f t="shared" si="0"/>
        <v>0.0017824074074074062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>
        <f t="shared" si="1"/>
        <v>0</v>
      </c>
      <c r="AD13" s="28">
        <v>0</v>
      </c>
      <c r="AE13" s="28">
        <v>0</v>
      </c>
      <c r="AF13" s="29">
        <f t="shared" si="2"/>
        <v>0.0017824074074074062</v>
      </c>
      <c r="AG13" s="84">
        <v>8</v>
      </c>
      <c r="AH13" s="98">
        <f t="shared" si="3"/>
        <v>1.5098039215686263</v>
      </c>
      <c r="AI13" s="51" t="s">
        <v>338</v>
      </c>
    </row>
    <row r="14" spans="1:35" ht="12.75">
      <c r="A14" s="35">
        <v>9</v>
      </c>
      <c r="B14" s="13" t="s">
        <v>111</v>
      </c>
      <c r="C14" s="17" t="s">
        <v>110</v>
      </c>
      <c r="D14" s="17" t="s">
        <v>3</v>
      </c>
      <c r="E14" s="17"/>
      <c r="F14" s="17" t="s">
        <v>12</v>
      </c>
      <c r="G14" s="13" t="s">
        <v>95</v>
      </c>
      <c r="H14" s="18" t="s">
        <v>34</v>
      </c>
      <c r="I14" s="13" t="s">
        <v>218</v>
      </c>
      <c r="J14" s="13"/>
      <c r="K14" s="13">
        <v>10</v>
      </c>
      <c r="L14" s="13">
        <v>1</v>
      </c>
      <c r="M14" s="13"/>
      <c r="N14" s="13"/>
      <c r="O14" s="13"/>
      <c r="P14" s="19">
        <v>0.01076388888888889</v>
      </c>
      <c r="Q14" s="28">
        <v>0.012592592592592593</v>
      </c>
      <c r="R14" s="29">
        <f t="shared" si="0"/>
        <v>0.0018287037037037022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>
        <f t="shared" si="1"/>
        <v>0</v>
      </c>
      <c r="AD14" s="28">
        <v>0</v>
      </c>
      <c r="AE14" s="28">
        <v>0</v>
      </c>
      <c r="AF14" s="29">
        <f t="shared" si="2"/>
        <v>0.0018287037037037022</v>
      </c>
      <c r="AG14" s="84">
        <v>9</v>
      </c>
      <c r="AH14" s="98">
        <f t="shared" si="3"/>
        <v>1.549019607843136</v>
      </c>
      <c r="AI14" s="51" t="s">
        <v>338</v>
      </c>
    </row>
    <row r="15" spans="1:35" ht="12.75">
      <c r="A15" s="35">
        <v>10</v>
      </c>
      <c r="B15" s="13" t="s">
        <v>134</v>
      </c>
      <c r="C15" s="17" t="s">
        <v>133</v>
      </c>
      <c r="D15" s="17" t="s">
        <v>35</v>
      </c>
      <c r="E15" s="17"/>
      <c r="F15" s="17" t="s">
        <v>12</v>
      </c>
      <c r="G15" s="13" t="s">
        <v>95</v>
      </c>
      <c r="H15" s="18" t="s">
        <v>34</v>
      </c>
      <c r="I15" s="13" t="s">
        <v>0</v>
      </c>
      <c r="J15" s="13"/>
      <c r="K15" s="13">
        <v>15</v>
      </c>
      <c r="L15" s="13">
        <v>1</v>
      </c>
      <c r="M15" s="13"/>
      <c r="N15" s="13"/>
      <c r="O15" s="13"/>
      <c r="P15" s="19">
        <v>0.003472222222222222</v>
      </c>
      <c r="Q15" s="28">
        <v>0.005439814814814815</v>
      </c>
      <c r="R15" s="29">
        <f t="shared" si="0"/>
        <v>0.001967592592592593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>
        <f t="shared" si="1"/>
        <v>0</v>
      </c>
      <c r="AD15" s="28">
        <v>0</v>
      </c>
      <c r="AE15" s="28">
        <v>0</v>
      </c>
      <c r="AF15" s="29">
        <f t="shared" si="2"/>
        <v>0.001967592592592593</v>
      </c>
      <c r="AG15" s="84">
        <v>10</v>
      </c>
      <c r="AH15" s="98">
        <f t="shared" si="3"/>
        <v>1.6666666666666667</v>
      </c>
      <c r="AI15" s="51" t="s">
        <v>338</v>
      </c>
    </row>
    <row r="16" spans="1:35" ht="12.75">
      <c r="A16" s="35">
        <v>11</v>
      </c>
      <c r="B16" s="13" t="s">
        <v>256</v>
      </c>
      <c r="C16" s="17" t="s">
        <v>255</v>
      </c>
      <c r="D16" s="17" t="s">
        <v>3</v>
      </c>
      <c r="E16" s="17"/>
      <c r="F16" s="17" t="s">
        <v>12</v>
      </c>
      <c r="G16" s="13" t="s">
        <v>95</v>
      </c>
      <c r="H16" s="18" t="s">
        <v>240</v>
      </c>
      <c r="I16" s="13" t="s">
        <v>33</v>
      </c>
      <c r="J16" s="13"/>
      <c r="K16" s="13">
        <v>18</v>
      </c>
      <c r="L16" s="13">
        <v>1</v>
      </c>
      <c r="M16" s="13"/>
      <c r="N16" s="13"/>
      <c r="O16" s="13"/>
      <c r="P16" s="19">
        <v>0.02291666666666667</v>
      </c>
      <c r="Q16" s="28">
        <v>0.024930555555555553</v>
      </c>
      <c r="R16" s="29">
        <f t="shared" si="0"/>
        <v>0.0020138888888888845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>
        <f t="shared" si="1"/>
        <v>0</v>
      </c>
      <c r="AD16" s="28">
        <v>0</v>
      </c>
      <c r="AE16" s="28">
        <v>0</v>
      </c>
      <c r="AF16" s="29">
        <f t="shared" si="2"/>
        <v>0.0020138888888888845</v>
      </c>
      <c r="AG16" s="84">
        <v>11</v>
      </c>
      <c r="AH16" s="98">
        <f t="shared" si="3"/>
        <v>1.7058823529411726</v>
      </c>
      <c r="AI16" s="51" t="s">
        <v>338</v>
      </c>
    </row>
    <row r="17" spans="1:35" ht="12.75">
      <c r="A17" s="35">
        <v>12</v>
      </c>
      <c r="B17" s="13" t="s">
        <v>105</v>
      </c>
      <c r="C17" s="17" t="s">
        <v>104</v>
      </c>
      <c r="D17" s="17" t="s">
        <v>3</v>
      </c>
      <c r="E17" s="17"/>
      <c r="F17" s="17" t="s">
        <v>12</v>
      </c>
      <c r="G17" s="13" t="s">
        <v>95</v>
      </c>
      <c r="H17" s="18" t="s">
        <v>34</v>
      </c>
      <c r="I17" s="13" t="s">
        <v>0</v>
      </c>
      <c r="J17" s="13"/>
      <c r="K17" s="13">
        <v>1</v>
      </c>
      <c r="L17" s="13">
        <v>1</v>
      </c>
      <c r="M17" s="13"/>
      <c r="N17" s="13"/>
      <c r="O17" s="13"/>
      <c r="P17" s="19">
        <v>0.012037037037037035</v>
      </c>
      <c r="Q17" s="28">
        <v>0.014050925925925927</v>
      </c>
      <c r="R17" s="29">
        <f t="shared" si="0"/>
        <v>0.0020138888888888914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>
        <f t="shared" si="1"/>
        <v>0</v>
      </c>
      <c r="AD17" s="28">
        <v>0</v>
      </c>
      <c r="AE17" s="28">
        <v>0</v>
      </c>
      <c r="AF17" s="29">
        <f t="shared" si="2"/>
        <v>0.0020138888888888914</v>
      </c>
      <c r="AG17" s="84">
        <v>12</v>
      </c>
      <c r="AH17" s="98">
        <f t="shared" si="3"/>
        <v>1.7058823529411786</v>
      </c>
      <c r="AI17" s="51" t="s">
        <v>338</v>
      </c>
    </row>
    <row r="18" spans="1:35" ht="12.75">
      <c r="A18" s="35">
        <v>13</v>
      </c>
      <c r="B18" s="13" t="s">
        <v>187</v>
      </c>
      <c r="C18" s="17" t="s">
        <v>186</v>
      </c>
      <c r="D18" s="17" t="s">
        <v>3</v>
      </c>
      <c r="E18" s="17"/>
      <c r="F18" s="17" t="s">
        <v>12</v>
      </c>
      <c r="G18" s="13" t="s">
        <v>95</v>
      </c>
      <c r="H18" s="18" t="s">
        <v>185</v>
      </c>
      <c r="I18" s="13" t="s">
        <v>33</v>
      </c>
      <c r="J18" s="13"/>
      <c r="K18" s="13">
        <v>5</v>
      </c>
      <c r="L18" s="13">
        <v>1</v>
      </c>
      <c r="M18" s="13"/>
      <c r="N18" s="13"/>
      <c r="O18" s="13"/>
      <c r="P18" s="19">
        <v>0.018055555555555557</v>
      </c>
      <c r="Q18" s="28">
        <v>0.020104166666666666</v>
      </c>
      <c r="R18" s="29">
        <f t="shared" si="0"/>
        <v>0.0020486111111111087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>
        <f t="shared" si="1"/>
        <v>0</v>
      </c>
      <c r="AD18" s="28">
        <v>0</v>
      </c>
      <c r="AE18" s="28">
        <v>0</v>
      </c>
      <c r="AF18" s="29">
        <f t="shared" si="2"/>
        <v>0.0020486111111111087</v>
      </c>
      <c r="AG18" s="84">
        <v>13</v>
      </c>
      <c r="AH18" s="98">
        <v>2</v>
      </c>
      <c r="AI18" s="51" t="s">
        <v>338</v>
      </c>
    </row>
    <row r="19" spans="1:35" ht="12.75">
      <c r="A19" s="35">
        <v>14</v>
      </c>
      <c r="B19" s="13" t="s">
        <v>101</v>
      </c>
      <c r="C19" s="17" t="s">
        <v>100</v>
      </c>
      <c r="D19" s="17" t="s">
        <v>3</v>
      </c>
      <c r="E19" s="17"/>
      <c r="F19" s="17" t="s">
        <v>12</v>
      </c>
      <c r="G19" s="13" t="s">
        <v>95</v>
      </c>
      <c r="H19" s="18" t="s">
        <v>34</v>
      </c>
      <c r="I19" s="13" t="s">
        <v>184</v>
      </c>
      <c r="J19" s="13"/>
      <c r="K19" s="13">
        <v>9</v>
      </c>
      <c r="L19" s="13">
        <v>1</v>
      </c>
      <c r="M19" s="13"/>
      <c r="N19" s="13"/>
      <c r="O19" s="13"/>
      <c r="P19" s="19">
        <v>0.013541666666666667</v>
      </c>
      <c r="Q19" s="28">
        <v>0.015625</v>
      </c>
      <c r="R19" s="29">
        <f t="shared" si="0"/>
        <v>0.002083333333333333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>
        <f t="shared" si="1"/>
        <v>0</v>
      </c>
      <c r="AD19" s="28">
        <v>0</v>
      </c>
      <c r="AE19" s="28">
        <v>0</v>
      </c>
      <c r="AF19" s="29">
        <f t="shared" si="2"/>
        <v>0.002083333333333333</v>
      </c>
      <c r="AG19" s="84">
        <v>14</v>
      </c>
      <c r="AH19" s="98">
        <f aca="true" t="shared" si="4" ref="AH19:AH29">AF19*AH18/AF18</f>
        <v>2.033898305084748</v>
      </c>
      <c r="AI19" s="51" t="s">
        <v>338</v>
      </c>
    </row>
    <row r="20" spans="1:35" ht="12.75">
      <c r="A20" s="35">
        <v>15</v>
      </c>
      <c r="B20" s="13" t="s">
        <v>138</v>
      </c>
      <c r="C20" s="17" t="s">
        <v>137</v>
      </c>
      <c r="D20" s="17" t="s">
        <v>3</v>
      </c>
      <c r="E20" s="17"/>
      <c r="F20" s="17" t="s">
        <v>12</v>
      </c>
      <c r="G20" s="13" t="s">
        <v>95</v>
      </c>
      <c r="H20" s="18" t="s">
        <v>34</v>
      </c>
      <c r="I20" s="13" t="s">
        <v>0</v>
      </c>
      <c r="J20" s="13"/>
      <c r="K20" s="13">
        <v>13</v>
      </c>
      <c r="L20" s="13">
        <v>1</v>
      </c>
      <c r="M20" s="13"/>
      <c r="N20" s="13"/>
      <c r="O20" s="13"/>
      <c r="P20" s="19">
        <v>0.0020833333333333333</v>
      </c>
      <c r="Q20" s="28">
        <v>0.004166666666666667</v>
      </c>
      <c r="R20" s="29">
        <f t="shared" si="0"/>
        <v>0.0020833333333333333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>
        <f t="shared" si="1"/>
        <v>0</v>
      </c>
      <c r="AD20" s="28">
        <v>0</v>
      </c>
      <c r="AE20" s="28">
        <v>0</v>
      </c>
      <c r="AF20" s="29">
        <f t="shared" si="2"/>
        <v>0.0020833333333333333</v>
      </c>
      <c r="AG20" s="84">
        <v>15</v>
      </c>
      <c r="AH20" s="98">
        <f t="shared" si="4"/>
        <v>2.0338983050847483</v>
      </c>
      <c r="AI20" s="51" t="s">
        <v>338</v>
      </c>
    </row>
    <row r="21" spans="1:35" ht="12.75">
      <c r="A21" s="35">
        <v>16</v>
      </c>
      <c r="B21" s="13" t="s">
        <v>16</v>
      </c>
      <c r="C21" s="17" t="s">
        <v>15</v>
      </c>
      <c r="D21" s="17" t="s">
        <v>3</v>
      </c>
      <c r="E21" s="17"/>
      <c r="F21" s="17" t="s">
        <v>12</v>
      </c>
      <c r="G21" s="13" t="s">
        <v>95</v>
      </c>
      <c r="H21" s="18" t="s">
        <v>1</v>
      </c>
      <c r="I21" s="13" t="s">
        <v>33</v>
      </c>
      <c r="J21" s="13"/>
      <c r="K21" s="13">
        <v>14</v>
      </c>
      <c r="L21" s="13">
        <v>1</v>
      </c>
      <c r="M21" s="13"/>
      <c r="N21" s="13"/>
      <c r="O21" s="13"/>
      <c r="P21" s="19">
        <v>0.03634259259259259</v>
      </c>
      <c r="Q21" s="28">
        <v>0.03844907407407407</v>
      </c>
      <c r="R21" s="29">
        <f t="shared" si="0"/>
        <v>0.00210648148148148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>
        <f t="shared" si="1"/>
        <v>0</v>
      </c>
      <c r="AD21" s="28">
        <v>0</v>
      </c>
      <c r="AE21" s="28">
        <v>0</v>
      </c>
      <c r="AF21" s="29">
        <f t="shared" si="2"/>
        <v>0.00210648148148148</v>
      </c>
      <c r="AG21" s="84">
        <v>16</v>
      </c>
      <c r="AH21" s="98">
        <f t="shared" si="4"/>
        <v>2.056497175141244</v>
      </c>
      <c r="AI21" s="51" t="s">
        <v>338</v>
      </c>
    </row>
    <row r="22" spans="1:35" ht="12.75">
      <c r="A22" s="35">
        <v>17</v>
      </c>
      <c r="B22" s="13" t="s">
        <v>115</v>
      </c>
      <c r="C22" s="17" t="s">
        <v>114</v>
      </c>
      <c r="D22" s="17" t="s">
        <v>3</v>
      </c>
      <c r="E22" s="17"/>
      <c r="F22" s="17" t="s">
        <v>12</v>
      </c>
      <c r="G22" s="13" t="s">
        <v>95</v>
      </c>
      <c r="H22" s="18" t="s">
        <v>34</v>
      </c>
      <c r="I22" s="13" t="s">
        <v>0</v>
      </c>
      <c r="J22" s="13"/>
      <c r="K22" s="13">
        <v>10</v>
      </c>
      <c r="L22" s="13">
        <v>1</v>
      </c>
      <c r="M22" s="13"/>
      <c r="N22" s="13"/>
      <c r="O22" s="13"/>
      <c r="P22" s="19">
        <v>0.009027777777777779</v>
      </c>
      <c r="Q22" s="28">
        <v>0.011168981481481481</v>
      </c>
      <c r="R22" s="29">
        <f t="shared" si="0"/>
        <v>0.0021412037037037025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>
        <f t="shared" si="1"/>
        <v>0</v>
      </c>
      <c r="AD22" s="28">
        <v>0</v>
      </c>
      <c r="AE22" s="28">
        <v>0</v>
      </c>
      <c r="AF22" s="29">
        <f t="shared" si="2"/>
        <v>0.0021412037037037025</v>
      </c>
      <c r="AG22" s="84">
        <v>17</v>
      </c>
      <c r="AH22" s="98">
        <f t="shared" si="4"/>
        <v>2.09039548022599</v>
      </c>
      <c r="AI22" s="51" t="s">
        <v>338</v>
      </c>
    </row>
    <row r="23" spans="1:35" ht="12.75">
      <c r="A23" s="35">
        <v>18</v>
      </c>
      <c r="B23" s="13" t="s">
        <v>128</v>
      </c>
      <c r="C23" s="17" t="s">
        <v>127</v>
      </c>
      <c r="D23" s="17" t="s">
        <v>35</v>
      </c>
      <c r="E23" s="17"/>
      <c r="F23" s="17" t="s">
        <v>12</v>
      </c>
      <c r="G23" s="13" t="s">
        <v>95</v>
      </c>
      <c r="H23" s="18" t="s">
        <v>34</v>
      </c>
      <c r="I23" s="13" t="s">
        <v>0</v>
      </c>
      <c r="J23" s="13"/>
      <c r="K23" s="13">
        <v>3</v>
      </c>
      <c r="L23" s="13">
        <v>1</v>
      </c>
      <c r="M23" s="13"/>
      <c r="N23" s="13"/>
      <c r="O23" s="13"/>
      <c r="P23" s="19">
        <v>0.004861111111111111</v>
      </c>
      <c r="Q23" s="28">
        <v>0.007013888888888889</v>
      </c>
      <c r="R23" s="29">
        <f t="shared" si="0"/>
        <v>0.0021527777777777778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>
        <f t="shared" si="1"/>
        <v>0</v>
      </c>
      <c r="AD23" s="28">
        <v>0</v>
      </c>
      <c r="AE23" s="28">
        <v>0</v>
      </c>
      <c r="AF23" s="29">
        <f t="shared" si="2"/>
        <v>0.0021527777777777778</v>
      </c>
      <c r="AG23" s="84">
        <v>18</v>
      </c>
      <c r="AH23" s="98">
        <f t="shared" si="4"/>
        <v>2.1016949152542397</v>
      </c>
      <c r="AI23" s="51" t="s">
        <v>338</v>
      </c>
    </row>
    <row r="24" spans="1:35" ht="12.75">
      <c r="A24" s="35">
        <v>19</v>
      </c>
      <c r="B24" s="13" t="s">
        <v>113</v>
      </c>
      <c r="C24" s="17" t="s">
        <v>112</v>
      </c>
      <c r="D24" s="17" t="s">
        <v>3</v>
      </c>
      <c r="E24" s="17"/>
      <c r="F24" s="17" t="s">
        <v>12</v>
      </c>
      <c r="G24" s="13" t="s">
        <v>95</v>
      </c>
      <c r="H24" s="18" t="s">
        <v>34</v>
      </c>
      <c r="I24" s="13" t="s">
        <v>0</v>
      </c>
      <c r="J24" s="13"/>
      <c r="K24" s="13">
        <v>6</v>
      </c>
      <c r="L24" s="13">
        <v>1</v>
      </c>
      <c r="M24" s="13"/>
      <c r="N24" s="13"/>
      <c r="O24" s="13"/>
      <c r="P24" s="19">
        <v>0.01076388888888889</v>
      </c>
      <c r="Q24" s="28">
        <v>0.013055555555555556</v>
      </c>
      <c r="R24" s="29">
        <f t="shared" si="0"/>
        <v>0.002291666666666666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>
        <f t="shared" si="1"/>
        <v>0</v>
      </c>
      <c r="AD24" s="28">
        <v>0</v>
      </c>
      <c r="AE24" s="28">
        <v>0</v>
      </c>
      <c r="AF24" s="29">
        <f t="shared" si="2"/>
        <v>0.002291666666666666</v>
      </c>
      <c r="AG24" s="84">
        <v>19</v>
      </c>
      <c r="AH24" s="98">
        <f t="shared" si="4"/>
        <v>2.237288135593222</v>
      </c>
      <c r="AI24" s="51" t="s">
        <v>338</v>
      </c>
    </row>
    <row r="25" spans="1:35" ht="12.75">
      <c r="A25" s="35">
        <v>20</v>
      </c>
      <c r="B25" s="13" t="s">
        <v>221</v>
      </c>
      <c r="C25" s="17" t="s">
        <v>220</v>
      </c>
      <c r="D25" s="17" t="s">
        <v>3</v>
      </c>
      <c r="E25" s="17"/>
      <c r="F25" s="17" t="s">
        <v>12</v>
      </c>
      <c r="G25" s="13" t="s">
        <v>95</v>
      </c>
      <c r="H25" s="18" t="s">
        <v>1</v>
      </c>
      <c r="I25" s="13" t="s">
        <v>33</v>
      </c>
      <c r="J25" s="13"/>
      <c r="K25" s="13">
        <v>16</v>
      </c>
      <c r="L25" s="13">
        <v>1</v>
      </c>
      <c r="M25" s="13"/>
      <c r="N25" s="13"/>
      <c r="O25" s="13"/>
      <c r="P25" s="19">
        <v>0.03159722222222222</v>
      </c>
      <c r="Q25" s="28">
        <v>0.034074074074074076</v>
      </c>
      <c r="R25" s="29">
        <f t="shared" si="0"/>
        <v>0.002476851851851855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>
        <f t="shared" si="1"/>
        <v>0</v>
      </c>
      <c r="AD25" s="28">
        <v>0</v>
      </c>
      <c r="AE25" s="28">
        <v>0</v>
      </c>
      <c r="AF25" s="29">
        <f t="shared" si="2"/>
        <v>0.002476851851851855</v>
      </c>
      <c r="AG25" s="84">
        <v>20</v>
      </c>
      <c r="AH25" s="98">
        <f t="shared" si="4"/>
        <v>2.4180790960452034</v>
      </c>
      <c r="AI25" s="51" t="s">
        <v>338</v>
      </c>
    </row>
    <row r="26" spans="1:35" ht="12.75">
      <c r="A26" s="35">
        <v>21</v>
      </c>
      <c r="B26" s="13" t="s">
        <v>18</v>
      </c>
      <c r="C26" s="17" t="s">
        <v>17</v>
      </c>
      <c r="D26" s="17" t="s">
        <v>3</v>
      </c>
      <c r="E26" s="17"/>
      <c r="F26" s="17" t="s">
        <v>12</v>
      </c>
      <c r="G26" s="13" t="s">
        <v>95</v>
      </c>
      <c r="H26" s="18" t="s">
        <v>1</v>
      </c>
      <c r="I26" s="13" t="s">
        <v>33</v>
      </c>
      <c r="J26" s="13"/>
      <c r="K26" s="13">
        <v>13</v>
      </c>
      <c r="L26" s="13">
        <v>1</v>
      </c>
      <c r="M26" s="13"/>
      <c r="N26" s="13"/>
      <c r="O26" s="13"/>
      <c r="P26" s="19">
        <v>0.03634259259259259</v>
      </c>
      <c r="Q26" s="28">
        <v>0.03900462962962963</v>
      </c>
      <c r="R26" s="29">
        <f t="shared" si="0"/>
        <v>0.002662037037037039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>
        <f t="shared" si="1"/>
        <v>0</v>
      </c>
      <c r="AD26" s="28">
        <v>0</v>
      </c>
      <c r="AE26" s="28">
        <v>0</v>
      </c>
      <c r="AF26" s="29">
        <f t="shared" si="2"/>
        <v>0.002662037037037039</v>
      </c>
      <c r="AG26" s="84">
        <v>21</v>
      </c>
      <c r="AH26" s="98">
        <f t="shared" si="4"/>
        <v>2.59887005649718</v>
      </c>
      <c r="AI26" s="51" t="s">
        <v>338</v>
      </c>
    </row>
    <row r="27" spans="1:35" ht="12.75">
      <c r="A27" s="35">
        <v>22</v>
      </c>
      <c r="B27" s="13" t="s">
        <v>123</v>
      </c>
      <c r="C27" s="17" t="s">
        <v>122</v>
      </c>
      <c r="D27" s="17" t="s">
        <v>35</v>
      </c>
      <c r="E27" s="17"/>
      <c r="F27" s="17" t="s">
        <v>12</v>
      </c>
      <c r="G27" s="13" t="s">
        <v>95</v>
      </c>
      <c r="H27" s="18" t="s">
        <v>34</v>
      </c>
      <c r="I27" s="13" t="s">
        <v>0</v>
      </c>
      <c r="J27" s="13"/>
      <c r="K27" s="13">
        <v>4</v>
      </c>
      <c r="L27" s="13">
        <v>1</v>
      </c>
      <c r="M27" s="13"/>
      <c r="N27" s="13"/>
      <c r="O27" s="13"/>
      <c r="P27" s="19">
        <v>0.00636574074074074</v>
      </c>
      <c r="Q27" s="28">
        <v>0.008159722222222223</v>
      </c>
      <c r="R27" s="29">
        <f t="shared" si="0"/>
        <v>0.0017939814814814823</v>
      </c>
      <c r="S27" s="7">
        <v>3</v>
      </c>
      <c r="T27" s="7"/>
      <c r="U27" s="7">
        <v>3</v>
      </c>
      <c r="V27" s="7"/>
      <c r="W27" s="7"/>
      <c r="X27" s="7"/>
      <c r="Y27" s="7"/>
      <c r="Z27" s="7"/>
      <c r="AA27" s="7"/>
      <c r="AB27" s="7"/>
      <c r="AC27" s="7">
        <f t="shared" si="1"/>
        <v>6</v>
      </c>
      <c r="AD27" s="28">
        <v>0.0010416666666666667</v>
      </c>
      <c r="AE27" s="28">
        <v>0</v>
      </c>
      <c r="AF27" s="29">
        <f t="shared" si="2"/>
        <v>0.0028356481481481488</v>
      </c>
      <c r="AG27" s="84">
        <v>22</v>
      </c>
      <c r="AH27" s="98">
        <f t="shared" si="4"/>
        <v>2.7683615819209075</v>
      </c>
      <c r="AI27" s="51" t="s">
        <v>338</v>
      </c>
    </row>
    <row r="28" spans="1:35" ht="12.75">
      <c r="A28" s="35">
        <v>23</v>
      </c>
      <c r="B28" s="13" t="s">
        <v>103</v>
      </c>
      <c r="C28" s="17" t="s">
        <v>102</v>
      </c>
      <c r="D28" s="17" t="s">
        <v>3</v>
      </c>
      <c r="E28" s="17"/>
      <c r="F28" s="17" t="s">
        <v>12</v>
      </c>
      <c r="G28" s="13" t="s">
        <v>95</v>
      </c>
      <c r="H28" s="18" t="s">
        <v>34</v>
      </c>
      <c r="I28" s="13" t="s">
        <v>0</v>
      </c>
      <c r="J28" s="13"/>
      <c r="K28" s="13">
        <v>2</v>
      </c>
      <c r="L28" s="13">
        <v>1</v>
      </c>
      <c r="M28" s="13"/>
      <c r="N28" s="13"/>
      <c r="O28" s="13"/>
      <c r="P28" s="19">
        <v>0.013541666666666667</v>
      </c>
      <c r="Q28" s="28">
        <v>0.01579861111111111</v>
      </c>
      <c r="R28" s="29">
        <f t="shared" si="0"/>
        <v>0.0022569444444444434</v>
      </c>
      <c r="S28" s="7">
        <v>3</v>
      </c>
      <c r="T28" s="7"/>
      <c r="U28" s="7">
        <v>3</v>
      </c>
      <c r="V28" s="7"/>
      <c r="W28" s="7"/>
      <c r="X28" s="7"/>
      <c r="Y28" s="7"/>
      <c r="Z28" s="7"/>
      <c r="AA28" s="7"/>
      <c r="AB28" s="7"/>
      <c r="AC28" s="7">
        <f t="shared" si="1"/>
        <v>6</v>
      </c>
      <c r="AD28" s="28">
        <v>0.0010416666666666667</v>
      </c>
      <c r="AE28" s="28">
        <v>0</v>
      </c>
      <c r="AF28" s="29">
        <f t="shared" si="2"/>
        <v>0.00329861111111111</v>
      </c>
      <c r="AG28" s="84">
        <v>23</v>
      </c>
      <c r="AH28" s="98">
        <f t="shared" si="4"/>
        <v>3.22033898305085</v>
      </c>
      <c r="AI28" s="51" t="s">
        <v>338</v>
      </c>
    </row>
    <row r="29" spans="1:35" ht="12.75">
      <c r="A29" s="35">
        <v>24</v>
      </c>
      <c r="B29" s="13" t="s">
        <v>109</v>
      </c>
      <c r="C29" s="17" t="s">
        <v>108</v>
      </c>
      <c r="D29" s="17" t="s">
        <v>3</v>
      </c>
      <c r="E29" s="17"/>
      <c r="F29" s="17" t="s">
        <v>12</v>
      </c>
      <c r="G29" s="13" t="s">
        <v>95</v>
      </c>
      <c r="H29" s="18" t="s">
        <v>34</v>
      </c>
      <c r="I29" s="13" t="s">
        <v>218</v>
      </c>
      <c r="J29" s="13"/>
      <c r="K29" s="13">
        <v>9</v>
      </c>
      <c r="L29" s="13">
        <v>1</v>
      </c>
      <c r="M29" s="13"/>
      <c r="N29" s="13"/>
      <c r="O29" s="13"/>
      <c r="P29" s="19">
        <v>0.012037037037037035</v>
      </c>
      <c r="Q29" s="28">
        <v>0.014293981481481482</v>
      </c>
      <c r="R29" s="29">
        <f t="shared" si="0"/>
        <v>0.002256944444444447</v>
      </c>
      <c r="S29" s="7">
        <v>3</v>
      </c>
      <c r="T29" s="7"/>
      <c r="U29" s="7">
        <v>3</v>
      </c>
      <c r="V29" s="7"/>
      <c r="W29" s="7"/>
      <c r="X29" s="7"/>
      <c r="Y29" s="7"/>
      <c r="Z29" s="7"/>
      <c r="AA29" s="7"/>
      <c r="AB29" s="7"/>
      <c r="AC29" s="7">
        <f t="shared" si="1"/>
        <v>6</v>
      </c>
      <c r="AD29" s="28">
        <v>0.0010416666666666667</v>
      </c>
      <c r="AE29" s="28">
        <v>0</v>
      </c>
      <c r="AF29" s="29">
        <f t="shared" si="2"/>
        <v>0.0032986111111111133</v>
      </c>
      <c r="AG29" s="84">
        <v>24</v>
      </c>
      <c r="AH29" s="98">
        <f t="shared" si="4"/>
        <v>3.2203389830508535</v>
      </c>
      <c r="AI29" s="51" t="s">
        <v>338</v>
      </c>
    </row>
    <row r="30" spans="1:35" ht="12.75">
      <c r="A30" s="35">
        <v>25</v>
      </c>
      <c r="B30" s="13" t="s">
        <v>117</v>
      </c>
      <c r="C30" s="17" t="s">
        <v>116</v>
      </c>
      <c r="D30" s="17" t="s">
        <v>3</v>
      </c>
      <c r="E30" s="17"/>
      <c r="F30" s="17" t="s">
        <v>12</v>
      </c>
      <c r="G30" s="13" t="s">
        <v>95</v>
      </c>
      <c r="H30" s="18" t="s">
        <v>34</v>
      </c>
      <c r="I30" s="13" t="s">
        <v>0</v>
      </c>
      <c r="J30" s="13"/>
      <c r="K30" s="13">
        <v>13</v>
      </c>
      <c r="L30" s="13">
        <v>1</v>
      </c>
      <c r="M30" s="13"/>
      <c r="N30" s="13"/>
      <c r="O30" s="13"/>
      <c r="P30" s="19">
        <v>0.009027777777777779</v>
      </c>
      <c r="Q30" s="28">
        <v>0.011469907407407408</v>
      </c>
      <c r="R30" s="29">
        <f t="shared" si="0"/>
        <v>0.002442129629629629</v>
      </c>
      <c r="S30" s="7">
        <v>3</v>
      </c>
      <c r="T30" s="7"/>
      <c r="U30" s="7">
        <v>3</v>
      </c>
      <c r="V30" s="7"/>
      <c r="W30" s="7"/>
      <c r="X30" s="7"/>
      <c r="Y30" s="7"/>
      <c r="Z30" s="7"/>
      <c r="AA30" s="7"/>
      <c r="AB30" s="7"/>
      <c r="AC30" s="7">
        <f t="shared" si="1"/>
        <v>6</v>
      </c>
      <c r="AD30" s="28">
        <v>0.0010416666666666667</v>
      </c>
      <c r="AE30" s="28">
        <v>0</v>
      </c>
      <c r="AF30" s="29">
        <f t="shared" si="2"/>
        <v>0.0034837962962962956</v>
      </c>
      <c r="AG30" s="84">
        <v>25</v>
      </c>
      <c r="AH30" s="98">
        <v>3</v>
      </c>
      <c r="AI30" s="51" t="s">
        <v>338</v>
      </c>
    </row>
    <row r="31" spans="1:35" ht="12.75">
      <c r="A31" s="35">
        <v>26</v>
      </c>
      <c r="B31" s="13" t="s">
        <v>237</v>
      </c>
      <c r="C31" s="17" t="s">
        <v>236</v>
      </c>
      <c r="D31" s="17" t="s">
        <v>3</v>
      </c>
      <c r="E31" s="17"/>
      <c r="F31" s="17" t="s">
        <v>12</v>
      </c>
      <c r="G31" s="13" t="s">
        <v>95</v>
      </c>
      <c r="H31" s="18" t="s">
        <v>329</v>
      </c>
      <c r="I31" s="13" t="s">
        <v>33</v>
      </c>
      <c r="J31" s="13"/>
      <c r="K31" s="13">
        <v>12</v>
      </c>
      <c r="L31" s="13">
        <v>1</v>
      </c>
      <c r="M31" s="13"/>
      <c r="N31" s="13"/>
      <c r="O31" s="13"/>
      <c r="P31" s="19">
        <v>0.03159722222222222</v>
      </c>
      <c r="Q31" s="28">
        <v>0.0356712962962963</v>
      </c>
      <c r="R31" s="29">
        <f t="shared" si="0"/>
        <v>0.004074074074074077</v>
      </c>
      <c r="S31" s="7">
        <v>3</v>
      </c>
      <c r="T31" s="7"/>
      <c r="U31" s="7">
        <v>3</v>
      </c>
      <c r="V31" s="7"/>
      <c r="W31" s="7"/>
      <c r="X31" s="7"/>
      <c r="Y31" s="7"/>
      <c r="Z31" s="7"/>
      <c r="AA31" s="7"/>
      <c r="AB31" s="7"/>
      <c r="AC31" s="7">
        <f t="shared" si="1"/>
        <v>6</v>
      </c>
      <c r="AD31" s="28">
        <v>0.0010416666666666667</v>
      </c>
      <c r="AE31" s="28">
        <v>0</v>
      </c>
      <c r="AF31" s="29">
        <f t="shared" si="2"/>
        <v>0.005115740740740744</v>
      </c>
      <c r="AG31" s="84">
        <v>26</v>
      </c>
      <c r="AH31" s="98">
        <f aca="true" t="shared" si="5" ref="AH31:AH37">AF31*AH30/AF30</f>
        <v>4.405315614617944</v>
      </c>
      <c r="AI31" s="51" t="s">
        <v>338</v>
      </c>
    </row>
    <row r="32" spans="1:35" ht="12.75">
      <c r="A32" s="35">
        <v>27</v>
      </c>
      <c r="B32" s="13" t="s">
        <v>30</v>
      </c>
      <c r="C32" s="17" t="s">
        <v>29</v>
      </c>
      <c r="D32" s="17" t="s">
        <v>3</v>
      </c>
      <c r="E32" s="17"/>
      <c r="F32" s="17" t="s">
        <v>12</v>
      </c>
      <c r="G32" s="13" t="s">
        <v>95</v>
      </c>
      <c r="H32" s="18" t="s">
        <v>1</v>
      </c>
      <c r="I32" s="13" t="s">
        <v>33</v>
      </c>
      <c r="J32" s="13"/>
      <c r="K32" s="13">
        <v>21</v>
      </c>
      <c r="L32" s="13">
        <v>1</v>
      </c>
      <c r="M32" s="13"/>
      <c r="N32" s="13"/>
      <c r="O32" s="13"/>
      <c r="P32" s="19">
        <v>0.02291666666666667</v>
      </c>
      <c r="Q32" s="28">
        <v>0.026759259259259257</v>
      </c>
      <c r="R32" s="29">
        <f t="shared" si="0"/>
        <v>0.0038425925925925884</v>
      </c>
      <c r="S32" s="7"/>
      <c r="T32" s="7"/>
      <c r="U32" s="7"/>
      <c r="V32" s="7">
        <v>13</v>
      </c>
      <c r="W32" s="7"/>
      <c r="X32" s="7"/>
      <c r="Y32" s="7"/>
      <c r="Z32" s="7"/>
      <c r="AA32" s="7"/>
      <c r="AB32" s="7"/>
      <c r="AC32" s="7">
        <f t="shared" si="1"/>
        <v>13</v>
      </c>
      <c r="AD32" s="28">
        <v>0.0022569444444444447</v>
      </c>
      <c r="AE32" s="28">
        <v>0</v>
      </c>
      <c r="AF32" s="29">
        <f t="shared" si="2"/>
        <v>0.0060995370370370335</v>
      </c>
      <c r="AG32" s="84">
        <v>27</v>
      </c>
      <c r="AH32" s="98">
        <f t="shared" si="5"/>
        <v>5.252491694352158</v>
      </c>
      <c r="AI32" s="51" t="s">
        <v>338</v>
      </c>
    </row>
    <row r="33" spans="1:35" ht="12.75">
      <c r="A33" s="35">
        <v>28</v>
      </c>
      <c r="B33" s="13" t="s">
        <v>28</v>
      </c>
      <c r="C33" s="17" t="s">
        <v>27</v>
      </c>
      <c r="D33" s="17" t="s">
        <v>3</v>
      </c>
      <c r="E33" s="17"/>
      <c r="F33" s="17" t="s">
        <v>12</v>
      </c>
      <c r="G33" s="13" t="s">
        <v>95</v>
      </c>
      <c r="H33" s="18" t="s">
        <v>1</v>
      </c>
      <c r="I33" s="13" t="s">
        <v>33</v>
      </c>
      <c r="J33" s="13"/>
      <c r="K33" s="13">
        <v>22</v>
      </c>
      <c r="L33" s="13">
        <v>1</v>
      </c>
      <c r="M33" s="13"/>
      <c r="N33" s="13"/>
      <c r="O33" s="13"/>
      <c r="P33" s="19">
        <v>0.029166666666666664</v>
      </c>
      <c r="Q33" s="28">
        <v>0.03335648148148148</v>
      </c>
      <c r="R33" s="29">
        <f t="shared" si="0"/>
        <v>0.004189814814814816</v>
      </c>
      <c r="S33" s="7">
        <v>6</v>
      </c>
      <c r="T33" s="7"/>
      <c r="U33" s="7">
        <v>6</v>
      </c>
      <c r="V33" s="7"/>
      <c r="W33" s="7"/>
      <c r="X33" s="7"/>
      <c r="Y33" s="7"/>
      <c r="Z33" s="7"/>
      <c r="AA33" s="7"/>
      <c r="AB33" s="7"/>
      <c r="AC33" s="7">
        <f t="shared" si="1"/>
        <v>12</v>
      </c>
      <c r="AD33" s="28">
        <v>0.0020833333333333333</v>
      </c>
      <c r="AE33" s="28">
        <v>0</v>
      </c>
      <c r="AF33" s="29">
        <f t="shared" si="2"/>
        <v>0.006273148148148149</v>
      </c>
      <c r="AG33" s="84">
        <v>28</v>
      </c>
      <c r="AH33" s="98">
        <f t="shared" si="5"/>
        <v>5.40199335548173</v>
      </c>
      <c r="AI33" s="51" t="s">
        <v>338</v>
      </c>
    </row>
    <row r="34" spans="1:35" ht="12.75">
      <c r="A34" s="35">
        <v>29</v>
      </c>
      <c r="B34" s="13" t="s">
        <v>22</v>
      </c>
      <c r="C34" s="17" t="s">
        <v>21</v>
      </c>
      <c r="D34" s="17" t="s">
        <v>3</v>
      </c>
      <c r="E34" s="17">
        <v>2003</v>
      </c>
      <c r="F34" s="17" t="s">
        <v>12</v>
      </c>
      <c r="G34" s="13" t="s">
        <v>95</v>
      </c>
      <c r="H34" s="18" t="s">
        <v>1</v>
      </c>
      <c r="I34" s="13" t="s">
        <v>33</v>
      </c>
      <c r="J34" s="13"/>
      <c r="K34" s="13">
        <v>10</v>
      </c>
      <c r="L34" s="13">
        <v>1</v>
      </c>
      <c r="M34" s="13"/>
      <c r="N34" s="13"/>
      <c r="O34" s="13"/>
      <c r="P34" s="19">
        <v>0.024305555555555556</v>
      </c>
      <c r="Q34" s="28">
        <v>0.02829861111111111</v>
      </c>
      <c r="R34" s="29">
        <f t="shared" si="0"/>
        <v>0.003993055555555555</v>
      </c>
      <c r="S34" s="7">
        <v>3</v>
      </c>
      <c r="T34" s="7">
        <v>10</v>
      </c>
      <c r="U34" s="7">
        <v>3</v>
      </c>
      <c r="V34" s="7"/>
      <c r="W34" s="7"/>
      <c r="X34" s="7"/>
      <c r="Y34" s="7"/>
      <c r="Z34" s="7"/>
      <c r="AA34" s="7"/>
      <c r="AB34" s="7"/>
      <c r="AC34" s="7">
        <f t="shared" si="1"/>
        <v>16</v>
      </c>
      <c r="AD34" s="28">
        <v>0.002777777777777778</v>
      </c>
      <c r="AE34" s="28">
        <v>0</v>
      </c>
      <c r="AF34" s="29">
        <f t="shared" si="2"/>
        <v>0.0067708333333333336</v>
      </c>
      <c r="AG34" s="84">
        <v>29</v>
      </c>
      <c r="AH34" s="98">
        <f t="shared" si="5"/>
        <v>5.830564784053158</v>
      </c>
      <c r="AI34" s="51" t="s">
        <v>338</v>
      </c>
    </row>
    <row r="35" spans="1:35" ht="12.75">
      <c r="A35" s="35">
        <v>30</v>
      </c>
      <c r="B35" s="13" t="s">
        <v>26</v>
      </c>
      <c r="C35" s="17" t="s">
        <v>25</v>
      </c>
      <c r="D35" s="17" t="s">
        <v>3</v>
      </c>
      <c r="E35" s="17">
        <v>2001</v>
      </c>
      <c r="F35" s="17" t="s">
        <v>12</v>
      </c>
      <c r="G35" s="13" t="s">
        <v>95</v>
      </c>
      <c r="H35" s="18" t="s">
        <v>1</v>
      </c>
      <c r="I35" s="13" t="s">
        <v>33</v>
      </c>
      <c r="J35" s="13"/>
      <c r="K35" s="13">
        <v>23</v>
      </c>
      <c r="L35" s="13">
        <v>1</v>
      </c>
      <c r="M35" s="13"/>
      <c r="N35" s="13"/>
      <c r="O35" s="13"/>
      <c r="P35" s="19">
        <v>0.027083333333333334</v>
      </c>
      <c r="Q35" s="28">
        <v>0.030486111111111113</v>
      </c>
      <c r="R35" s="29">
        <f t="shared" si="0"/>
        <v>0.003402777777777779</v>
      </c>
      <c r="S35" s="7">
        <v>6</v>
      </c>
      <c r="T35" s="7"/>
      <c r="U35" s="7">
        <v>6</v>
      </c>
      <c r="V35" s="7">
        <v>10</v>
      </c>
      <c r="W35" s="7"/>
      <c r="X35" s="7"/>
      <c r="Y35" s="7"/>
      <c r="Z35" s="7"/>
      <c r="AA35" s="7"/>
      <c r="AB35" s="7"/>
      <c r="AC35" s="7">
        <f t="shared" si="1"/>
        <v>22</v>
      </c>
      <c r="AD35" s="28">
        <v>0.0038194444444444443</v>
      </c>
      <c r="AE35" s="28">
        <v>0</v>
      </c>
      <c r="AF35" s="29">
        <f t="shared" si="2"/>
        <v>0.007222222222222224</v>
      </c>
      <c r="AG35" s="84">
        <v>30</v>
      </c>
      <c r="AH35" s="98">
        <f t="shared" si="5"/>
        <v>6.219269102990036</v>
      </c>
      <c r="AI35" s="51" t="s">
        <v>338</v>
      </c>
    </row>
    <row r="36" spans="1:35" ht="12.75">
      <c r="A36" s="35">
        <v>31</v>
      </c>
      <c r="B36" s="13" t="s">
        <v>20</v>
      </c>
      <c r="C36" s="17" t="s">
        <v>19</v>
      </c>
      <c r="D36" s="17" t="s">
        <v>3</v>
      </c>
      <c r="E36" s="17">
        <v>2003</v>
      </c>
      <c r="F36" s="17" t="s">
        <v>12</v>
      </c>
      <c r="G36" s="13" t="s">
        <v>95</v>
      </c>
      <c r="H36" s="18" t="s">
        <v>1</v>
      </c>
      <c r="I36" s="13" t="s">
        <v>33</v>
      </c>
      <c r="J36" s="13"/>
      <c r="K36" s="13">
        <v>11</v>
      </c>
      <c r="L36" s="13">
        <v>1</v>
      </c>
      <c r="M36" s="13"/>
      <c r="N36" s="13"/>
      <c r="O36" s="13"/>
      <c r="P36" s="19">
        <v>0.027083333333333334</v>
      </c>
      <c r="Q36" s="28">
        <v>0.03318287037037037</v>
      </c>
      <c r="R36" s="29">
        <f t="shared" si="0"/>
        <v>0.006099537037037035</v>
      </c>
      <c r="S36" s="7"/>
      <c r="T36" s="7"/>
      <c r="U36" s="7"/>
      <c r="V36" s="7">
        <v>13</v>
      </c>
      <c r="W36" s="7"/>
      <c r="X36" s="7"/>
      <c r="Y36" s="7"/>
      <c r="Z36" s="7"/>
      <c r="AA36" s="7"/>
      <c r="AB36" s="7"/>
      <c r="AC36" s="7">
        <f t="shared" si="1"/>
        <v>13</v>
      </c>
      <c r="AD36" s="28">
        <v>0.0022569444444444447</v>
      </c>
      <c r="AE36" s="28">
        <v>0</v>
      </c>
      <c r="AF36" s="29">
        <f t="shared" si="2"/>
        <v>0.00835648148148148</v>
      </c>
      <c r="AG36" s="84">
        <v>31</v>
      </c>
      <c r="AH36" s="98">
        <f t="shared" si="5"/>
        <v>7.196013289036546</v>
      </c>
      <c r="AI36" s="51" t="s">
        <v>338</v>
      </c>
    </row>
    <row r="37" spans="1:35" ht="13.5" thickBot="1">
      <c r="A37" s="36">
        <v>32</v>
      </c>
      <c r="B37" s="20" t="s">
        <v>24</v>
      </c>
      <c r="C37" s="21" t="s">
        <v>23</v>
      </c>
      <c r="D37" s="21" t="s">
        <v>3</v>
      </c>
      <c r="E37" s="21">
        <v>2003</v>
      </c>
      <c r="F37" s="21" t="s">
        <v>12</v>
      </c>
      <c r="G37" s="20" t="s">
        <v>95</v>
      </c>
      <c r="H37" s="22" t="s">
        <v>1</v>
      </c>
      <c r="I37" s="20" t="s">
        <v>33</v>
      </c>
      <c r="J37" s="20"/>
      <c r="K37" s="20">
        <v>24</v>
      </c>
      <c r="L37" s="20">
        <v>1</v>
      </c>
      <c r="M37" s="20"/>
      <c r="N37" s="20"/>
      <c r="O37" s="20"/>
      <c r="P37" s="23">
        <v>0.024305555555555556</v>
      </c>
      <c r="Q37" s="32">
        <v>0.030983796296296297</v>
      </c>
      <c r="R37" s="33">
        <f t="shared" si="0"/>
        <v>0.0066782407407407415</v>
      </c>
      <c r="S37" s="11">
        <v>3</v>
      </c>
      <c r="T37" s="11"/>
      <c r="U37" s="11">
        <v>3</v>
      </c>
      <c r="V37" s="11">
        <v>13</v>
      </c>
      <c r="W37" s="11"/>
      <c r="X37" s="11"/>
      <c r="Y37" s="11"/>
      <c r="Z37" s="11"/>
      <c r="AA37" s="11"/>
      <c r="AB37" s="11"/>
      <c r="AC37" s="11">
        <f t="shared" si="1"/>
        <v>19</v>
      </c>
      <c r="AD37" s="32">
        <v>0.003298611111111111</v>
      </c>
      <c r="AE37" s="32">
        <v>0</v>
      </c>
      <c r="AF37" s="33">
        <f t="shared" si="2"/>
        <v>0.009976851851851853</v>
      </c>
      <c r="AG37" s="85">
        <v>32</v>
      </c>
      <c r="AH37" s="99">
        <f t="shared" si="5"/>
        <v>8.59136212624585</v>
      </c>
      <c r="AI37" s="52" t="s">
        <v>338</v>
      </c>
    </row>
    <row r="38" spans="1:16" s="3" customFormat="1" ht="18" customHeight="1">
      <c r="A38" s="6"/>
      <c r="B38" s="106" t="s">
        <v>337</v>
      </c>
      <c r="C38" s="106"/>
      <c r="D38" s="106"/>
      <c r="E38" s="106"/>
      <c r="F38" s="106"/>
      <c r="G38" s="106"/>
      <c r="H38" s="106"/>
      <c r="I38" s="4"/>
      <c r="P38" s="9"/>
    </row>
    <row r="39" spans="1:17" s="3" customFormat="1" ht="18.75" customHeight="1">
      <c r="A39" s="34" t="s">
        <v>293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ht="4.5" customHeight="1"/>
    <row r="41" spans="1:18" ht="15">
      <c r="A41" s="6" t="str">
        <f>CONCATENATE("Главный секретарь _____________________ /",SignGlSec,"/")</f>
        <v>Главный секретарь _____________________ /О.С.Пашкова СС2К, г. Новокузнецк/</v>
      </c>
      <c r="B41" s="3"/>
      <c r="C41" s="5"/>
      <c r="D41" s="5"/>
      <c r="E41" s="5"/>
      <c r="F41" s="3"/>
      <c r="G41" s="4"/>
      <c r="H41" s="15"/>
      <c r="I41" s="4"/>
      <c r="J41" s="3"/>
      <c r="K41" s="3"/>
      <c r="L41" s="3"/>
      <c r="M41" s="3"/>
      <c r="N41" s="3"/>
      <c r="O41" s="3"/>
      <c r="P41" s="9"/>
      <c r="Q41" s="3"/>
      <c r="R41" s="3"/>
    </row>
  </sheetData>
  <sheetProtection/>
  <mergeCells count="5">
    <mergeCell ref="H3:AF3"/>
    <mergeCell ref="B38:H38"/>
    <mergeCell ref="A1:AI1"/>
    <mergeCell ref="A2:AI2"/>
    <mergeCell ref="A4:AI4"/>
  </mergeCells>
  <printOptions/>
  <pageMargins left="0.8661417322834646" right="0.3937007874015748" top="0.3937007874015748" bottom="0.3937007874015748" header="0.3937007874015748" footer="0.1968503937007874"/>
  <pageSetup fitToHeight="2" horizontalDpi="600" verticalDpi="600" orientation="landscape" paperSize="9" scale="90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23"/>
  <sheetViews>
    <sheetView zoomScale="87" zoomScaleNormal="87" zoomScalePageLayoutView="0" workbookViewId="0" topLeftCell="A1">
      <selection activeCell="AP5" sqref="AP5"/>
    </sheetView>
  </sheetViews>
  <sheetFormatPr defaultColWidth="9.140625" defaultRowHeight="12.75" outlineLevelCol="1"/>
  <cols>
    <col min="1" max="1" width="4.00390625" style="2" customWidth="1"/>
    <col min="2" max="2" width="22.00390625" style="1" customWidth="1"/>
    <col min="3" max="4" width="7.7109375" style="2" customWidth="1"/>
    <col min="5" max="5" width="5.7109375" style="2" hidden="1" customWidth="1"/>
    <col min="6" max="6" width="16.28125" style="16" customWidth="1"/>
    <col min="7" max="7" width="20.7109375" style="1" hidden="1" customWidth="1"/>
    <col min="8" max="9" width="9.7109375" style="1" hidden="1" customWidth="1" outlineLevel="1"/>
    <col min="10" max="10" width="8.7109375" style="1" hidden="1" customWidth="1" outlineLevel="1"/>
    <col min="11" max="11" width="10.7109375" style="1" hidden="1" customWidth="1" outlineLevel="1"/>
    <col min="12" max="13" width="9.140625" style="1" hidden="1" customWidth="1" outlineLevel="1"/>
    <col min="14" max="14" width="8.7109375" style="12" hidden="1" customWidth="1" collapsed="1"/>
    <col min="15" max="15" width="9.28125" style="1" hidden="1" customWidth="1"/>
    <col min="16" max="16" width="12.140625" style="0" customWidth="1"/>
    <col min="17" max="17" width="4.421875" style="1" customWidth="1"/>
    <col min="18" max="18" width="4.140625" style="1" customWidth="1"/>
    <col min="19" max="19" width="3.8515625" style="1" customWidth="1"/>
    <col min="20" max="21" width="3.7109375" style="1" customWidth="1"/>
    <col min="22" max="22" width="3.8515625" style="1" hidden="1" customWidth="1"/>
    <col min="23" max="23" width="4.00390625" style="1" hidden="1" customWidth="1"/>
    <col min="24" max="24" width="4.28125" style="1" hidden="1" customWidth="1"/>
    <col min="25" max="25" width="4.140625" style="1" hidden="1" customWidth="1"/>
    <col min="26" max="26" width="3.8515625" style="1" hidden="1" customWidth="1"/>
    <col min="27" max="27" width="6.140625" style="1" customWidth="1"/>
    <col min="28" max="28" width="7.7109375" style="1" customWidth="1"/>
    <col min="29" max="29" width="8.7109375" style="1" customWidth="1"/>
    <col min="30" max="30" width="8.00390625" style="1" customWidth="1"/>
    <col min="31" max="31" width="8.28125" style="1" customWidth="1"/>
    <col min="32" max="16384" width="9.140625" style="1" customWidth="1"/>
  </cols>
  <sheetData>
    <row r="1" spans="1:30" s="3" customFormat="1" ht="42.75" customHeight="1">
      <c r="A1" s="107" t="str">
        <f>Shapka1</f>
        <v>Комитет по физической культуре, спорту и туризму администрации г.Новокузнецка
Комитет образования и науки администрации г.Новокузнецка
МБОУ ДОД "Городской Дворец детского (юношеского) творчества им.Н.К.Крупской"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s="3" customFormat="1" ht="39" customHeight="1">
      <c r="A2" s="108" t="str">
        <f>Shapka2</f>
        <v>Первенство г.Новокузнецка по спортивному туризму на пешеходных дистанциях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1:30" s="3" customFormat="1" ht="13.5" customHeight="1">
      <c r="A3" s="8" t="str">
        <f>ShapkaData</f>
        <v>20-21 сентября 2014 года</v>
      </c>
      <c r="B3" s="5"/>
      <c r="C3" s="5"/>
      <c r="D3" s="5"/>
      <c r="E3" s="5"/>
      <c r="F3" s="105" t="str">
        <f>ShapkaWhere</f>
        <v>г.Новокузнецк, Кузнецкий район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254" s="3" customFormat="1" ht="69" customHeight="1" thickBot="1">
      <c r="A4" s="110" t="s">
        <v>300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0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0" t="s">
        <v>299</v>
      </c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0" t="s">
        <v>299</v>
      </c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0" t="s">
        <v>299</v>
      </c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0" t="s">
        <v>299</v>
      </c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0" t="s">
        <v>299</v>
      </c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0" t="s">
        <v>299</v>
      </c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</row>
    <row r="5" spans="1:33" ht="102" customHeight="1" thickBot="1">
      <c r="A5" s="62" t="s">
        <v>273</v>
      </c>
      <c r="B5" s="63" t="s">
        <v>291</v>
      </c>
      <c r="C5" s="63" t="s">
        <v>275</v>
      </c>
      <c r="D5" s="63" t="s">
        <v>272</v>
      </c>
      <c r="E5" s="63" t="s">
        <v>271</v>
      </c>
      <c r="F5" s="63" t="s">
        <v>268</v>
      </c>
      <c r="G5" s="63" t="s">
        <v>267</v>
      </c>
      <c r="H5" s="63" t="s">
        <v>266</v>
      </c>
      <c r="I5" s="63" t="s">
        <v>265</v>
      </c>
      <c r="J5" s="63" t="s">
        <v>264</v>
      </c>
      <c r="K5" s="63" t="s">
        <v>263</v>
      </c>
      <c r="L5" s="63"/>
      <c r="M5" s="63" t="s">
        <v>262</v>
      </c>
      <c r="N5" s="64" t="s">
        <v>274</v>
      </c>
      <c r="O5" s="63" t="s">
        <v>276</v>
      </c>
      <c r="P5" s="63" t="s">
        <v>277</v>
      </c>
      <c r="Q5" s="65" t="s">
        <v>294</v>
      </c>
      <c r="R5" s="65" t="s">
        <v>295</v>
      </c>
      <c r="S5" s="65" t="s">
        <v>296</v>
      </c>
      <c r="T5" s="65" t="s">
        <v>297</v>
      </c>
      <c r="U5" s="65" t="s">
        <v>298</v>
      </c>
      <c r="V5" s="65" t="s">
        <v>283</v>
      </c>
      <c r="W5" s="65" t="s">
        <v>284</v>
      </c>
      <c r="X5" s="65" t="s">
        <v>285</v>
      </c>
      <c r="Y5" s="65" t="s">
        <v>286</v>
      </c>
      <c r="Z5" s="65" t="s">
        <v>287</v>
      </c>
      <c r="AA5" s="75" t="s">
        <v>288</v>
      </c>
      <c r="AB5" s="75" t="s">
        <v>290</v>
      </c>
      <c r="AC5" s="66" t="s">
        <v>328</v>
      </c>
      <c r="AD5" s="66" t="s">
        <v>292</v>
      </c>
      <c r="AE5" s="92" t="s">
        <v>302</v>
      </c>
      <c r="AF5" s="65" t="s">
        <v>332</v>
      </c>
      <c r="AG5" s="81" t="s">
        <v>333</v>
      </c>
    </row>
    <row r="6" spans="1:33" ht="12.75">
      <c r="A6" s="45">
        <v>1</v>
      </c>
      <c r="B6" s="39" t="s">
        <v>140</v>
      </c>
      <c r="C6" s="38" t="s">
        <v>139</v>
      </c>
      <c r="D6" s="38" t="s">
        <v>35</v>
      </c>
      <c r="E6" s="38"/>
      <c r="F6" s="40" t="s">
        <v>34</v>
      </c>
      <c r="G6" s="39" t="s">
        <v>184</v>
      </c>
      <c r="H6" s="39"/>
      <c r="I6" s="39">
        <v>17</v>
      </c>
      <c r="J6" s="39">
        <v>1</v>
      </c>
      <c r="K6" s="39"/>
      <c r="L6" s="39"/>
      <c r="M6" s="39"/>
      <c r="N6" s="41">
        <v>0.015277777777777777</v>
      </c>
      <c r="O6" s="42">
        <v>0.016840277777777777</v>
      </c>
      <c r="P6" s="43">
        <f aca="true" t="shared" si="0" ref="P6:P19">O6-N6</f>
        <v>0.0015624999999999997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>
        <f aca="true" t="shared" si="1" ref="AA6:AA19">Q6+R6+S6+T6+U6+W6+V6+X6+Y6+Z6</f>
        <v>0</v>
      </c>
      <c r="AB6" s="42">
        <v>0</v>
      </c>
      <c r="AC6" s="42">
        <v>0</v>
      </c>
      <c r="AD6" s="43">
        <f aca="true" t="shared" si="2" ref="AD6:AD19">P6+AB6</f>
        <v>0.0015624999999999997</v>
      </c>
      <c r="AE6" s="94">
        <v>1</v>
      </c>
      <c r="AF6" s="100">
        <v>1</v>
      </c>
      <c r="AG6" s="57" t="s">
        <v>43</v>
      </c>
    </row>
    <row r="7" spans="1:33" ht="12.75">
      <c r="A7" s="35">
        <v>2</v>
      </c>
      <c r="B7" s="13" t="s">
        <v>121</v>
      </c>
      <c r="C7" s="17" t="s">
        <v>120</v>
      </c>
      <c r="D7" s="17" t="s">
        <v>43</v>
      </c>
      <c r="E7" s="17"/>
      <c r="F7" s="18" t="s">
        <v>34</v>
      </c>
      <c r="G7" s="13" t="s">
        <v>0</v>
      </c>
      <c r="H7" s="13"/>
      <c r="I7" s="13">
        <v>8</v>
      </c>
      <c r="J7" s="13">
        <v>1</v>
      </c>
      <c r="K7" s="13"/>
      <c r="L7" s="13"/>
      <c r="M7" s="13"/>
      <c r="N7" s="19">
        <v>0.007638888888888889</v>
      </c>
      <c r="O7" s="28">
        <v>0.009224537037037036</v>
      </c>
      <c r="P7" s="29">
        <f t="shared" si="0"/>
        <v>0.0015856481481481477</v>
      </c>
      <c r="Q7" s="7"/>
      <c r="R7" s="7"/>
      <c r="S7" s="7"/>
      <c r="T7" s="7"/>
      <c r="U7" s="7"/>
      <c r="V7" s="7"/>
      <c r="W7" s="7"/>
      <c r="X7" s="7"/>
      <c r="Y7" s="7"/>
      <c r="Z7" s="7"/>
      <c r="AA7" s="7">
        <f t="shared" si="1"/>
        <v>0</v>
      </c>
      <c r="AB7" s="28">
        <v>0</v>
      </c>
      <c r="AC7" s="28">
        <v>0</v>
      </c>
      <c r="AD7" s="29">
        <f t="shared" si="2"/>
        <v>0.0015856481481481477</v>
      </c>
      <c r="AE7" s="93">
        <v>2</v>
      </c>
      <c r="AF7" s="98">
        <f>AD7*AF6/AD6</f>
        <v>1.0148148148148148</v>
      </c>
      <c r="AG7" s="51" t="s">
        <v>43</v>
      </c>
    </row>
    <row r="8" spans="1:33" ht="12.75">
      <c r="A8" s="35">
        <v>3</v>
      </c>
      <c r="B8" s="13" t="s">
        <v>32</v>
      </c>
      <c r="C8" s="17" t="s">
        <v>31</v>
      </c>
      <c r="D8" s="17" t="s">
        <v>3</v>
      </c>
      <c r="E8" s="17"/>
      <c r="F8" s="18" t="s">
        <v>1</v>
      </c>
      <c r="G8" s="13" t="s">
        <v>33</v>
      </c>
      <c r="H8" s="13"/>
      <c r="I8" s="13">
        <v>15</v>
      </c>
      <c r="J8" s="13">
        <v>1</v>
      </c>
      <c r="K8" s="13"/>
      <c r="L8" s="13"/>
      <c r="M8" s="13"/>
      <c r="N8" s="19">
        <v>0.03854166666666667</v>
      </c>
      <c r="O8" s="28">
        <v>0.040219907407407406</v>
      </c>
      <c r="P8" s="29">
        <f t="shared" si="0"/>
        <v>0.001678240740740737</v>
      </c>
      <c r="Q8" s="7"/>
      <c r="R8" s="7"/>
      <c r="S8" s="7"/>
      <c r="T8" s="7"/>
      <c r="U8" s="7"/>
      <c r="V8" s="7"/>
      <c r="W8" s="7"/>
      <c r="X8" s="7"/>
      <c r="Y8" s="7"/>
      <c r="Z8" s="7"/>
      <c r="AA8" s="7">
        <f t="shared" si="1"/>
        <v>0</v>
      </c>
      <c r="AB8" s="28">
        <v>0</v>
      </c>
      <c r="AC8" s="28">
        <v>0</v>
      </c>
      <c r="AD8" s="29">
        <f t="shared" si="2"/>
        <v>0.001678240740740737</v>
      </c>
      <c r="AE8" s="93">
        <v>3</v>
      </c>
      <c r="AF8" s="98">
        <f aca="true" t="shared" si="3" ref="AF8:AF17">AD8*AF7/AD7</f>
        <v>1.0740740740740722</v>
      </c>
      <c r="AG8" s="51" t="s">
        <v>35</v>
      </c>
    </row>
    <row r="9" spans="1:33" ht="12.75">
      <c r="A9" s="35">
        <v>4</v>
      </c>
      <c r="B9" s="13" t="s">
        <v>99</v>
      </c>
      <c r="C9" s="17" t="s">
        <v>98</v>
      </c>
      <c r="D9" s="17" t="s">
        <v>3</v>
      </c>
      <c r="E9" s="17"/>
      <c r="F9" s="18" t="s">
        <v>34</v>
      </c>
      <c r="G9" s="13" t="s">
        <v>33</v>
      </c>
      <c r="H9" s="13"/>
      <c r="I9" s="13">
        <v>3</v>
      </c>
      <c r="J9" s="13">
        <v>1</v>
      </c>
      <c r="K9" s="13"/>
      <c r="L9" s="13"/>
      <c r="M9" s="13"/>
      <c r="N9" s="19">
        <v>0.018055555555555557</v>
      </c>
      <c r="O9" s="28">
        <v>0.019837962962962963</v>
      </c>
      <c r="P9" s="29">
        <f t="shared" si="0"/>
        <v>0.0017824074074074062</v>
      </c>
      <c r="Q9" s="7"/>
      <c r="R9" s="7"/>
      <c r="S9" s="7"/>
      <c r="T9" s="7"/>
      <c r="U9" s="7"/>
      <c r="V9" s="7"/>
      <c r="W9" s="7"/>
      <c r="X9" s="7"/>
      <c r="Y9" s="7"/>
      <c r="Z9" s="7"/>
      <c r="AA9" s="7">
        <f t="shared" si="1"/>
        <v>0</v>
      </c>
      <c r="AB9" s="28">
        <v>0</v>
      </c>
      <c r="AC9" s="28">
        <v>0</v>
      </c>
      <c r="AD9" s="29">
        <f t="shared" si="2"/>
        <v>0.0017824074074074062</v>
      </c>
      <c r="AE9" s="82">
        <v>4</v>
      </c>
      <c r="AF9" s="98">
        <f t="shared" si="3"/>
        <v>1.1407407407407404</v>
      </c>
      <c r="AG9" s="51" t="s">
        <v>35</v>
      </c>
    </row>
    <row r="10" spans="1:33" ht="12.75">
      <c r="A10" s="35">
        <v>5</v>
      </c>
      <c r="B10" s="13" t="s">
        <v>201</v>
      </c>
      <c r="C10" s="17" t="s">
        <v>200</v>
      </c>
      <c r="D10" s="17" t="s">
        <v>3</v>
      </c>
      <c r="E10" s="17"/>
      <c r="F10" s="18" t="s">
        <v>185</v>
      </c>
      <c r="G10" s="13" t="s">
        <v>33</v>
      </c>
      <c r="H10" s="13"/>
      <c r="I10" s="13">
        <v>7</v>
      </c>
      <c r="J10" s="13">
        <v>1</v>
      </c>
      <c r="K10" s="13"/>
      <c r="L10" s="13"/>
      <c r="M10" s="13"/>
      <c r="N10" s="19">
        <v>0.019444444444444445</v>
      </c>
      <c r="O10" s="28">
        <v>0.021331018518518517</v>
      </c>
      <c r="P10" s="29">
        <f t="shared" si="0"/>
        <v>0.0018865740740740718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>
        <f t="shared" si="1"/>
        <v>0</v>
      </c>
      <c r="AB10" s="28">
        <v>0</v>
      </c>
      <c r="AC10" s="28">
        <v>0</v>
      </c>
      <c r="AD10" s="29">
        <f t="shared" si="2"/>
        <v>0.0018865740740740718</v>
      </c>
      <c r="AE10" s="82">
        <v>5</v>
      </c>
      <c r="AF10" s="98">
        <f t="shared" si="3"/>
        <v>1.2074074074074064</v>
      </c>
      <c r="AG10" s="51" t="s">
        <v>338</v>
      </c>
    </row>
    <row r="11" spans="1:33" ht="12.75">
      <c r="A11" s="35">
        <v>6</v>
      </c>
      <c r="B11" s="13" t="s">
        <v>119</v>
      </c>
      <c r="C11" s="17" t="s">
        <v>118</v>
      </c>
      <c r="D11" s="17" t="s">
        <v>3</v>
      </c>
      <c r="E11" s="17"/>
      <c r="F11" s="18" t="s">
        <v>34</v>
      </c>
      <c r="G11" s="13" t="s">
        <v>0</v>
      </c>
      <c r="H11" s="13"/>
      <c r="I11" s="13">
        <v>9</v>
      </c>
      <c r="J11" s="13">
        <v>1</v>
      </c>
      <c r="K11" s="13"/>
      <c r="L11" s="13"/>
      <c r="M11" s="13"/>
      <c r="N11" s="19">
        <v>0.007638888888888889</v>
      </c>
      <c r="O11" s="28">
        <v>0.009710648148148147</v>
      </c>
      <c r="P11" s="29">
        <f t="shared" si="0"/>
        <v>0.0020717592592592584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>
        <f t="shared" si="1"/>
        <v>0</v>
      </c>
      <c r="AB11" s="28">
        <v>0</v>
      </c>
      <c r="AC11" s="28">
        <v>0</v>
      </c>
      <c r="AD11" s="29">
        <f t="shared" si="2"/>
        <v>0.0020717592592592584</v>
      </c>
      <c r="AE11" s="82">
        <v>6</v>
      </c>
      <c r="AF11" s="98">
        <f t="shared" si="3"/>
        <v>1.3259259259259257</v>
      </c>
      <c r="AG11" s="51" t="s">
        <v>338</v>
      </c>
    </row>
    <row r="12" spans="1:33" ht="12.75">
      <c r="A12" s="35">
        <v>7</v>
      </c>
      <c r="B12" s="13" t="s">
        <v>130</v>
      </c>
      <c r="C12" s="17" t="s">
        <v>129</v>
      </c>
      <c r="D12" s="17" t="s">
        <v>43</v>
      </c>
      <c r="E12" s="17"/>
      <c r="F12" s="18" t="s">
        <v>34</v>
      </c>
      <c r="G12" s="13" t="s">
        <v>33</v>
      </c>
      <c r="H12" s="13"/>
      <c r="I12" s="13">
        <v>1</v>
      </c>
      <c r="J12" s="13">
        <v>1</v>
      </c>
      <c r="K12" s="13"/>
      <c r="L12" s="13"/>
      <c r="M12" s="13"/>
      <c r="N12" s="19">
        <v>0.016319444444444445</v>
      </c>
      <c r="O12" s="28">
        <v>0.0184375</v>
      </c>
      <c r="P12" s="29">
        <f t="shared" si="0"/>
        <v>0.0021180555555555536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>
        <f t="shared" si="1"/>
        <v>0</v>
      </c>
      <c r="AB12" s="28">
        <v>0</v>
      </c>
      <c r="AC12" s="28">
        <v>0</v>
      </c>
      <c r="AD12" s="29">
        <f t="shared" si="2"/>
        <v>0.0021180555555555536</v>
      </c>
      <c r="AE12" s="82">
        <v>7</v>
      </c>
      <c r="AF12" s="98">
        <f t="shared" si="3"/>
        <v>1.3555555555555545</v>
      </c>
      <c r="AG12" s="51" t="s">
        <v>338</v>
      </c>
    </row>
    <row r="13" spans="1:33" ht="12.75">
      <c r="A13" s="35">
        <v>8</v>
      </c>
      <c r="B13" s="13" t="s">
        <v>132</v>
      </c>
      <c r="C13" s="17" t="s">
        <v>131</v>
      </c>
      <c r="D13" s="17" t="s">
        <v>3</v>
      </c>
      <c r="E13" s="17"/>
      <c r="F13" s="18" t="s">
        <v>34</v>
      </c>
      <c r="G13" s="13" t="s">
        <v>0</v>
      </c>
      <c r="H13" s="13"/>
      <c r="I13" s="13">
        <v>2</v>
      </c>
      <c r="J13" s="13">
        <v>1</v>
      </c>
      <c r="K13" s="13"/>
      <c r="L13" s="13"/>
      <c r="M13" s="13"/>
      <c r="N13" s="19">
        <v>0.004861111111111111</v>
      </c>
      <c r="O13" s="28">
        <v>0.007060185185185184</v>
      </c>
      <c r="P13" s="29">
        <f t="shared" si="0"/>
        <v>0.002199074074074073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>
        <f t="shared" si="1"/>
        <v>0</v>
      </c>
      <c r="AB13" s="28">
        <v>0</v>
      </c>
      <c r="AC13" s="28">
        <v>0</v>
      </c>
      <c r="AD13" s="29">
        <f t="shared" si="2"/>
        <v>0.002199074074074073</v>
      </c>
      <c r="AE13" s="82">
        <v>8</v>
      </c>
      <c r="AF13" s="98">
        <f t="shared" si="3"/>
        <v>1.4074074074074068</v>
      </c>
      <c r="AG13" s="51" t="s">
        <v>338</v>
      </c>
    </row>
    <row r="14" spans="1:33" ht="12.75">
      <c r="A14" s="35">
        <v>9</v>
      </c>
      <c r="B14" s="13" t="s">
        <v>203</v>
      </c>
      <c r="C14" s="17" t="s">
        <v>202</v>
      </c>
      <c r="D14" s="17" t="s">
        <v>3</v>
      </c>
      <c r="E14" s="17"/>
      <c r="F14" s="18" t="s">
        <v>185</v>
      </c>
      <c r="G14" s="13" t="s">
        <v>33</v>
      </c>
      <c r="H14" s="13"/>
      <c r="I14" s="13">
        <v>6</v>
      </c>
      <c r="J14" s="13">
        <v>1</v>
      </c>
      <c r="K14" s="13"/>
      <c r="L14" s="13"/>
      <c r="M14" s="13"/>
      <c r="N14" s="19">
        <v>0.019444444444444445</v>
      </c>
      <c r="O14" s="28">
        <v>0.021851851851851848</v>
      </c>
      <c r="P14" s="29">
        <f t="shared" si="0"/>
        <v>0.0024074074074074032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>
        <f t="shared" si="1"/>
        <v>0</v>
      </c>
      <c r="AB14" s="28">
        <v>0</v>
      </c>
      <c r="AC14" s="28">
        <v>0</v>
      </c>
      <c r="AD14" s="29">
        <f t="shared" si="2"/>
        <v>0.0024074074074074032</v>
      </c>
      <c r="AE14" s="82">
        <v>9</v>
      </c>
      <c r="AF14" s="98">
        <f t="shared" si="3"/>
        <v>1.5407407407407383</v>
      </c>
      <c r="AG14" s="51" t="s">
        <v>338</v>
      </c>
    </row>
    <row r="15" spans="1:33" ht="12.75">
      <c r="A15" s="35">
        <v>10</v>
      </c>
      <c r="B15" s="13" t="s">
        <v>14</v>
      </c>
      <c r="C15" s="17" t="s">
        <v>13</v>
      </c>
      <c r="D15" s="17" t="s">
        <v>3</v>
      </c>
      <c r="E15" s="17"/>
      <c r="F15" s="18" t="s">
        <v>1</v>
      </c>
      <c r="G15" s="13" t="s">
        <v>33</v>
      </c>
      <c r="H15" s="13"/>
      <c r="I15" s="13">
        <v>17</v>
      </c>
      <c r="J15" s="13">
        <v>1</v>
      </c>
      <c r="K15" s="13"/>
      <c r="L15" s="13"/>
      <c r="M15" s="13"/>
      <c r="N15" s="19">
        <v>0.03854166666666667</v>
      </c>
      <c r="O15" s="28">
        <v>0.04108796296296296</v>
      </c>
      <c r="P15" s="29">
        <f t="shared" si="0"/>
        <v>0.0025462962962962896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>
        <f t="shared" si="1"/>
        <v>0</v>
      </c>
      <c r="AB15" s="28">
        <v>0</v>
      </c>
      <c r="AC15" s="28">
        <v>0</v>
      </c>
      <c r="AD15" s="29">
        <f t="shared" si="2"/>
        <v>0.0025462962962962896</v>
      </c>
      <c r="AE15" s="82">
        <v>10</v>
      </c>
      <c r="AF15" s="98">
        <f t="shared" si="3"/>
        <v>1.6296296296296258</v>
      </c>
      <c r="AG15" s="51" t="s">
        <v>338</v>
      </c>
    </row>
    <row r="16" spans="1:33" ht="12.75">
      <c r="A16" s="35">
        <v>11</v>
      </c>
      <c r="B16" s="13" t="s">
        <v>107</v>
      </c>
      <c r="C16" s="17" t="s">
        <v>106</v>
      </c>
      <c r="D16" s="17" t="s">
        <v>3</v>
      </c>
      <c r="E16" s="17"/>
      <c r="F16" s="18" t="s">
        <v>34</v>
      </c>
      <c r="G16" s="13" t="s">
        <v>33</v>
      </c>
      <c r="H16" s="13"/>
      <c r="I16" s="13">
        <v>2</v>
      </c>
      <c r="J16" s="13">
        <v>1</v>
      </c>
      <c r="K16" s="13"/>
      <c r="L16" s="13"/>
      <c r="M16" s="13"/>
      <c r="N16" s="19">
        <v>0.016319444444444445</v>
      </c>
      <c r="O16" s="28">
        <v>0.01892361111111111</v>
      </c>
      <c r="P16" s="29">
        <f t="shared" si="0"/>
        <v>0.0026041666666666644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>
        <f t="shared" si="1"/>
        <v>0</v>
      </c>
      <c r="AB16" s="28">
        <v>0</v>
      </c>
      <c r="AC16" s="28">
        <v>0</v>
      </c>
      <c r="AD16" s="29">
        <f t="shared" si="2"/>
        <v>0.0026041666666666644</v>
      </c>
      <c r="AE16" s="82">
        <v>11</v>
      </c>
      <c r="AF16" s="98">
        <f t="shared" si="3"/>
        <v>1.6666666666666656</v>
      </c>
      <c r="AG16" s="51" t="s">
        <v>338</v>
      </c>
    </row>
    <row r="17" spans="1:33" ht="12.75">
      <c r="A17" s="35">
        <v>12</v>
      </c>
      <c r="B17" s="13" t="s">
        <v>259</v>
      </c>
      <c r="C17" s="17" t="s">
        <v>258</v>
      </c>
      <c r="D17" s="17" t="s">
        <v>3</v>
      </c>
      <c r="E17" s="17"/>
      <c r="F17" s="18" t="s">
        <v>240</v>
      </c>
      <c r="G17" s="13" t="s">
        <v>33</v>
      </c>
      <c r="H17" s="13"/>
      <c r="I17" s="13">
        <v>19</v>
      </c>
      <c r="J17" s="13">
        <v>1</v>
      </c>
      <c r="K17" s="13"/>
      <c r="L17" s="13"/>
      <c r="M17" s="13"/>
      <c r="N17" s="19">
        <v>0.02291666666666667</v>
      </c>
      <c r="O17" s="28">
        <v>0.02576388888888889</v>
      </c>
      <c r="P17" s="29">
        <f t="shared" si="0"/>
        <v>0.002847222222222223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>
        <f t="shared" si="1"/>
        <v>0</v>
      </c>
      <c r="AB17" s="28">
        <v>0</v>
      </c>
      <c r="AC17" s="28">
        <v>0</v>
      </c>
      <c r="AD17" s="29">
        <f t="shared" si="2"/>
        <v>0.002847222222222223</v>
      </c>
      <c r="AE17" s="82">
        <v>12</v>
      </c>
      <c r="AF17" s="98">
        <f t="shared" si="3"/>
        <v>1.8222222222222235</v>
      </c>
      <c r="AG17" s="51" t="s">
        <v>338</v>
      </c>
    </row>
    <row r="18" spans="1:33" ht="12.75">
      <c r="A18" s="35">
        <v>13</v>
      </c>
      <c r="B18" s="13" t="s">
        <v>7</v>
      </c>
      <c r="C18" s="17" t="s">
        <v>6</v>
      </c>
      <c r="D18" s="17" t="s">
        <v>3</v>
      </c>
      <c r="E18" s="17"/>
      <c r="F18" s="18" t="s">
        <v>1</v>
      </c>
      <c r="G18" s="13" t="s">
        <v>33</v>
      </c>
      <c r="H18" s="13"/>
      <c r="I18" s="13">
        <v>4</v>
      </c>
      <c r="J18" s="13">
        <v>1</v>
      </c>
      <c r="K18" s="13"/>
      <c r="L18" s="13"/>
      <c r="M18" s="13"/>
      <c r="N18" s="19">
        <v>0.033680555555555554</v>
      </c>
      <c r="O18" s="28">
        <v>0.036932870370370366</v>
      </c>
      <c r="P18" s="29">
        <f t="shared" si="0"/>
        <v>0.003252314814814812</v>
      </c>
      <c r="Q18" s="7"/>
      <c r="R18" s="7"/>
      <c r="S18" s="7"/>
      <c r="T18" s="7">
        <v>3</v>
      </c>
      <c r="U18" s="7"/>
      <c r="V18" s="7"/>
      <c r="W18" s="7"/>
      <c r="X18" s="7"/>
      <c r="Y18" s="7"/>
      <c r="Z18" s="7"/>
      <c r="AA18" s="7">
        <f t="shared" si="1"/>
        <v>3</v>
      </c>
      <c r="AB18" s="28">
        <v>0.0005208333333333333</v>
      </c>
      <c r="AC18" s="28">
        <v>0</v>
      </c>
      <c r="AD18" s="29">
        <f t="shared" si="2"/>
        <v>0.0037731481481481453</v>
      </c>
      <c r="AE18" s="82">
        <v>13</v>
      </c>
      <c r="AF18" s="98">
        <v>2</v>
      </c>
      <c r="AG18" s="51" t="s">
        <v>338</v>
      </c>
    </row>
    <row r="19" spans="1:33" s="3" customFormat="1" ht="15" customHeight="1" thickBot="1">
      <c r="A19" s="36">
        <v>14</v>
      </c>
      <c r="B19" s="20" t="s">
        <v>5</v>
      </c>
      <c r="C19" s="21" t="s">
        <v>4</v>
      </c>
      <c r="D19" s="21" t="s">
        <v>3</v>
      </c>
      <c r="E19" s="21"/>
      <c r="F19" s="22" t="s">
        <v>1</v>
      </c>
      <c r="G19" s="20" t="s">
        <v>33</v>
      </c>
      <c r="H19" s="20"/>
      <c r="I19" s="20">
        <v>25</v>
      </c>
      <c r="J19" s="20">
        <v>1</v>
      </c>
      <c r="K19" s="20"/>
      <c r="L19" s="20"/>
      <c r="M19" s="20"/>
      <c r="N19" s="23">
        <v>0.033680555555555554</v>
      </c>
      <c r="O19" s="32">
        <v>0.03821759259259259</v>
      </c>
      <c r="P19" s="33">
        <f t="shared" si="0"/>
        <v>0.004537037037037034</v>
      </c>
      <c r="Q19" s="11">
        <v>3</v>
      </c>
      <c r="R19" s="11"/>
      <c r="S19" s="11">
        <v>3</v>
      </c>
      <c r="T19" s="11"/>
      <c r="U19" s="11"/>
      <c r="V19" s="11"/>
      <c r="W19" s="11"/>
      <c r="X19" s="11"/>
      <c r="Y19" s="11"/>
      <c r="Z19" s="11"/>
      <c r="AA19" s="11">
        <f t="shared" si="1"/>
        <v>6</v>
      </c>
      <c r="AB19" s="32">
        <v>0.0010416666666666667</v>
      </c>
      <c r="AC19" s="32">
        <v>0</v>
      </c>
      <c r="AD19" s="33">
        <f t="shared" si="2"/>
        <v>0.0055787037037037</v>
      </c>
      <c r="AE19" s="95">
        <v>14</v>
      </c>
      <c r="AF19" s="99">
        <f>AD19*AF18/AD18</f>
        <v>2.9570552147239266</v>
      </c>
      <c r="AG19" s="52" t="s">
        <v>338</v>
      </c>
    </row>
    <row r="20" spans="1:31" s="3" customFormat="1" ht="15" customHeight="1">
      <c r="A20" s="53"/>
      <c r="B20" s="106" t="s">
        <v>336</v>
      </c>
      <c r="C20" s="106"/>
      <c r="D20" s="106"/>
      <c r="E20" s="106"/>
      <c r="F20" s="106"/>
      <c r="G20" s="106"/>
      <c r="H20" s="106"/>
      <c r="I20" s="54"/>
      <c r="J20" s="54"/>
      <c r="K20" s="54"/>
      <c r="L20" s="54"/>
      <c r="M20" s="54"/>
      <c r="N20" s="88"/>
      <c r="O20" s="89"/>
      <c r="P20" s="90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89"/>
      <c r="AC20" s="89"/>
      <c r="AD20" s="90"/>
      <c r="AE20" s="53"/>
    </row>
    <row r="21" spans="1:15" s="3" customFormat="1" ht="18.75" customHeight="1">
      <c r="A21" s="34" t="s">
        <v>293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ht="5.25" customHeight="1"/>
    <row r="23" spans="1:16" ht="15">
      <c r="A23" s="6" t="str">
        <f>CONCATENATE("Главный секретарь _____________________ /",SignGlSec,"/")</f>
        <v>Главный секретарь _____________________ /О.С.Пашкова СС2К, г. Новокузнецк/</v>
      </c>
      <c r="B23" s="3"/>
      <c r="C23" s="5"/>
      <c r="D23" s="5"/>
      <c r="E23" s="5"/>
      <c r="F23" s="15"/>
      <c r="G23" s="4"/>
      <c r="H23" s="3"/>
      <c r="I23" s="3"/>
      <c r="J23" s="3"/>
      <c r="K23" s="3"/>
      <c r="L23" s="3"/>
      <c r="M23" s="3"/>
      <c r="N23" s="9"/>
      <c r="O23" s="3"/>
      <c r="P23" s="3"/>
    </row>
  </sheetData>
  <sheetProtection/>
  <mergeCells count="12">
    <mergeCell ref="B20:H20"/>
    <mergeCell ref="DW4:FB4"/>
    <mergeCell ref="FC4:GH4"/>
    <mergeCell ref="GI4:HN4"/>
    <mergeCell ref="A1:AD1"/>
    <mergeCell ref="A2:AD2"/>
    <mergeCell ref="A4:AD4"/>
    <mergeCell ref="HO4:IT4"/>
    <mergeCell ref="F3:AD3"/>
    <mergeCell ref="AE4:BJ4"/>
    <mergeCell ref="BK4:CP4"/>
    <mergeCell ref="CQ4:DV4"/>
  </mergeCells>
  <printOptions/>
  <pageMargins left="0.99" right="0.3937007874015748" top="0.3937007874015748" bottom="0.3937007874015748" header="0.3937007874015748" footer="0.1968503937007874"/>
  <pageSetup fitToHeight="2" horizontalDpi="600" verticalDpi="600" orientation="landscape" paperSize="9" scale="90" r:id="rId1"/>
  <headerFooter>
    <oddFooter>&amp;LCreated by Секретарь_ST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="106" zoomScaleNormal="106" zoomScalePageLayoutView="0" workbookViewId="0" topLeftCell="A5">
      <selection activeCell="G28" sqref="G28"/>
    </sheetView>
  </sheetViews>
  <sheetFormatPr defaultColWidth="9.140625" defaultRowHeight="12.75" outlineLevelCol="1"/>
  <cols>
    <col min="1" max="1" width="4.00390625" style="2" customWidth="1"/>
    <col min="2" max="2" width="22.00390625" style="1" customWidth="1"/>
    <col min="3" max="3" width="7.7109375" style="2" customWidth="1"/>
    <col min="4" max="4" width="7.7109375" style="2" hidden="1" customWidth="1"/>
    <col min="5" max="5" width="5.7109375" style="2" hidden="1" customWidth="1"/>
    <col min="6" max="6" width="5.7109375" style="2" customWidth="1"/>
    <col min="7" max="7" width="12.7109375" style="1" customWidth="1" outlineLevel="1"/>
    <col min="8" max="8" width="16.57421875" style="16" customWidth="1"/>
    <col min="9" max="9" width="20.7109375" style="1" hidden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9.140625" style="1" hidden="1" customWidth="1" outlineLevel="1"/>
    <col min="16" max="16" width="8.7109375" style="12" hidden="1" customWidth="1" collapsed="1"/>
    <col min="17" max="17" width="9.28125" style="1" hidden="1" customWidth="1"/>
    <col min="18" max="18" width="10.7109375" style="0" customWidth="1"/>
    <col min="19" max="19" width="4.421875" style="1" hidden="1" customWidth="1"/>
    <col min="20" max="20" width="4.140625" style="1" hidden="1" customWidth="1"/>
    <col min="21" max="21" width="3.8515625" style="1" hidden="1" customWidth="1"/>
    <col min="22" max="23" width="3.7109375" style="1" hidden="1" customWidth="1"/>
    <col min="24" max="24" width="3.8515625" style="1" hidden="1" customWidth="1"/>
    <col min="25" max="25" width="4.00390625" style="1" hidden="1" customWidth="1"/>
    <col min="26" max="26" width="4.28125" style="1" hidden="1" customWidth="1"/>
    <col min="27" max="27" width="4.140625" style="1" hidden="1" customWidth="1"/>
    <col min="28" max="28" width="3.8515625" style="1" hidden="1" customWidth="1"/>
    <col min="29" max="29" width="6.140625" style="1" hidden="1" customWidth="1"/>
    <col min="30" max="30" width="7.7109375" style="1" hidden="1" customWidth="1"/>
    <col min="31" max="31" width="4.140625" style="1" hidden="1" customWidth="1"/>
    <col min="32" max="32" width="7.57421875" style="1" hidden="1" customWidth="1"/>
    <col min="33" max="16384" width="9.140625" style="1" customWidth="1"/>
  </cols>
  <sheetData>
    <row r="1" spans="1:34" s="3" customFormat="1" ht="42.75" customHeight="1">
      <c r="A1" s="107" t="str">
        <f>Shapka1</f>
        <v>Комитет по физической культуре, спорту и туризму администрации г.Новокузнецка
Комитет образования и науки администрации г.Новокузнецка
МБОУ ДОД "Городской Дворец детского (юношеского) творчества им.Н.К.Крупской"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</row>
    <row r="2" spans="1:34" s="3" customFormat="1" ht="39" customHeight="1">
      <c r="A2" s="108" t="str">
        <f>Shapka2</f>
        <v>Первенство г.Новокузнецка по спортивному туризму на пешеходных дистанциях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s="3" customFormat="1" ht="13.5" customHeight="1">
      <c r="A3" s="8" t="str">
        <f>ShapkaData</f>
        <v>20-21 сентября 2014 года</v>
      </c>
      <c r="B3" s="5"/>
      <c r="C3" s="5"/>
      <c r="D3" s="5"/>
      <c r="E3" s="5"/>
      <c r="G3" s="4"/>
      <c r="H3" s="112" t="str">
        <f>ShapkaWhere</f>
        <v>г.Новокузнецк, Кузнецкий район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34" s="3" customFormat="1" ht="63.75" customHeight="1" thickBot="1">
      <c r="A4" s="110" t="s">
        <v>299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</row>
    <row r="5" spans="1:34" ht="60.75" customHeight="1" thickBot="1">
      <c r="A5" s="69" t="s">
        <v>273</v>
      </c>
      <c r="B5" s="70" t="s">
        <v>291</v>
      </c>
      <c r="C5" s="70" t="s">
        <v>275</v>
      </c>
      <c r="D5" s="70" t="s">
        <v>272</v>
      </c>
      <c r="E5" s="70" t="s">
        <v>271</v>
      </c>
      <c r="F5" s="70" t="s">
        <v>270</v>
      </c>
      <c r="G5" s="70" t="s">
        <v>269</v>
      </c>
      <c r="H5" s="70" t="s">
        <v>268</v>
      </c>
      <c r="I5" s="70" t="s">
        <v>267</v>
      </c>
      <c r="J5" s="70" t="s">
        <v>266</v>
      </c>
      <c r="K5" s="70" t="s">
        <v>265</v>
      </c>
      <c r="L5" s="70" t="s">
        <v>264</v>
      </c>
      <c r="M5" s="70" t="s">
        <v>263</v>
      </c>
      <c r="N5" s="70"/>
      <c r="O5" s="70" t="s">
        <v>262</v>
      </c>
      <c r="P5" s="71" t="s">
        <v>274</v>
      </c>
      <c r="Q5" s="70" t="s">
        <v>276</v>
      </c>
      <c r="R5" s="70" t="s">
        <v>292</v>
      </c>
      <c r="S5" s="72" t="s">
        <v>294</v>
      </c>
      <c r="T5" s="72" t="s">
        <v>295</v>
      </c>
      <c r="U5" s="72" t="s">
        <v>296</v>
      </c>
      <c r="V5" s="72" t="s">
        <v>297</v>
      </c>
      <c r="W5" s="72" t="s">
        <v>298</v>
      </c>
      <c r="X5" s="72" t="s">
        <v>283</v>
      </c>
      <c r="Y5" s="72" t="s">
        <v>284</v>
      </c>
      <c r="Z5" s="72" t="s">
        <v>285</v>
      </c>
      <c r="AA5" s="72" t="s">
        <v>286</v>
      </c>
      <c r="AB5" s="72" t="s">
        <v>287</v>
      </c>
      <c r="AC5" s="73" t="s">
        <v>288</v>
      </c>
      <c r="AD5" s="73" t="s">
        <v>290</v>
      </c>
      <c r="AE5" s="103" t="s">
        <v>289</v>
      </c>
      <c r="AF5" s="68" t="s">
        <v>292</v>
      </c>
      <c r="AG5" s="70" t="s">
        <v>312</v>
      </c>
      <c r="AH5" s="74" t="s">
        <v>302</v>
      </c>
    </row>
    <row r="6" spans="1:35" ht="12.75">
      <c r="A6" s="45">
        <v>1</v>
      </c>
      <c r="B6" s="39" t="s">
        <v>144</v>
      </c>
      <c r="C6" s="38" t="s">
        <v>143</v>
      </c>
      <c r="D6" s="38" t="s">
        <v>46</v>
      </c>
      <c r="E6" s="38"/>
      <c r="F6" s="38" t="s">
        <v>12</v>
      </c>
      <c r="G6" s="39" t="s">
        <v>95</v>
      </c>
      <c r="H6" s="40" t="s">
        <v>34</v>
      </c>
      <c r="I6" s="39" t="s">
        <v>0</v>
      </c>
      <c r="J6" s="39"/>
      <c r="K6" s="39">
        <v>11</v>
      </c>
      <c r="L6" s="39">
        <v>1</v>
      </c>
      <c r="M6" s="39"/>
      <c r="N6" s="39"/>
      <c r="O6" s="39"/>
      <c r="P6" s="41">
        <v>0.0006944444444444445</v>
      </c>
      <c r="Q6" s="42">
        <v>0.0018750000000000001</v>
      </c>
      <c r="R6" s="46">
        <f aca="true" t="shared" si="0" ref="R6:R13">Q6-P6</f>
        <v>0.0011805555555555558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>
        <f aca="true" t="shared" si="1" ref="AC6:AC13">S6+T6+U6+V6+W6+Y6+X6+Z6+AA6+AB6</f>
        <v>0</v>
      </c>
      <c r="AD6" s="42">
        <v>0</v>
      </c>
      <c r="AE6" s="44"/>
      <c r="AF6" s="43">
        <f aca="true" t="shared" si="2" ref="AF6:AF13">R6+AD6</f>
        <v>0.0011805555555555558</v>
      </c>
      <c r="AG6" s="113">
        <f>SUM(AF6:AF9)</f>
        <v>0.005300925925925926</v>
      </c>
      <c r="AH6" s="116" t="s">
        <v>66</v>
      </c>
      <c r="AI6" s="27"/>
    </row>
    <row r="7" spans="1:34" ht="12.75">
      <c r="A7" s="35">
        <v>2</v>
      </c>
      <c r="B7" s="13" t="s">
        <v>142</v>
      </c>
      <c r="C7" s="17" t="s">
        <v>141</v>
      </c>
      <c r="D7" s="17" t="s">
        <v>38</v>
      </c>
      <c r="E7" s="17"/>
      <c r="F7" s="17" t="s">
        <v>12</v>
      </c>
      <c r="G7" s="13" t="s">
        <v>95</v>
      </c>
      <c r="H7" s="18" t="s">
        <v>34</v>
      </c>
      <c r="I7" s="13" t="s">
        <v>0</v>
      </c>
      <c r="J7" s="13"/>
      <c r="K7" s="13">
        <v>12</v>
      </c>
      <c r="L7" s="13">
        <v>1</v>
      </c>
      <c r="M7" s="13"/>
      <c r="N7" s="13"/>
      <c r="O7" s="13"/>
      <c r="P7" s="19">
        <v>0.0020833333333333333</v>
      </c>
      <c r="Q7" s="28">
        <v>0.003414351851851852</v>
      </c>
      <c r="R7" s="47">
        <f t="shared" si="0"/>
        <v>0.0013310185185185187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>
        <f t="shared" si="1"/>
        <v>0</v>
      </c>
      <c r="AD7" s="28">
        <v>0</v>
      </c>
      <c r="AE7" s="7"/>
      <c r="AF7" s="29">
        <f t="shared" si="2"/>
        <v>0.0013310185185185187</v>
      </c>
      <c r="AG7" s="114"/>
      <c r="AH7" s="117"/>
    </row>
    <row r="8" spans="1:34" ht="12.75">
      <c r="A8" s="35">
        <v>3</v>
      </c>
      <c r="B8" s="13" t="s">
        <v>136</v>
      </c>
      <c r="C8" s="17" t="s">
        <v>135</v>
      </c>
      <c r="D8" s="17" t="s">
        <v>43</v>
      </c>
      <c r="E8" s="17"/>
      <c r="F8" s="17" t="s">
        <v>12</v>
      </c>
      <c r="G8" s="13" t="s">
        <v>95</v>
      </c>
      <c r="H8" s="18" t="s">
        <v>34</v>
      </c>
      <c r="I8" s="13" t="s">
        <v>0</v>
      </c>
      <c r="J8" s="13"/>
      <c r="K8" s="13">
        <v>14</v>
      </c>
      <c r="L8" s="13">
        <v>1</v>
      </c>
      <c r="M8" s="13"/>
      <c r="N8" s="13"/>
      <c r="O8" s="13"/>
      <c r="P8" s="19">
        <v>0.003472222222222222</v>
      </c>
      <c r="Q8" s="28">
        <v>0.004861111111111111</v>
      </c>
      <c r="R8" s="47">
        <f t="shared" si="0"/>
        <v>0.0013888888888888892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>
        <f t="shared" si="1"/>
        <v>0</v>
      </c>
      <c r="AD8" s="28">
        <v>0</v>
      </c>
      <c r="AE8" s="7"/>
      <c r="AF8" s="29">
        <f t="shared" si="2"/>
        <v>0.0013888888888888892</v>
      </c>
      <c r="AG8" s="114"/>
      <c r="AH8" s="117"/>
    </row>
    <row r="9" spans="1:34" ht="13.5" thickBot="1">
      <c r="A9" s="36">
        <v>4</v>
      </c>
      <c r="B9" s="20" t="s">
        <v>146</v>
      </c>
      <c r="C9" s="21" t="s">
        <v>145</v>
      </c>
      <c r="D9" s="21" t="s">
        <v>38</v>
      </c>
      <c r="E9" s="21"/>
      <c r="F9" s="21" t="s">
        <v>12</v>
      </c>
      <c r="G9" s="20" t="s">
        <v>95</v>
      </c>
      <c r="H9" s="22" t="s">
        <v>34</v>
      </c>
      <c r="I9" s="20" t="s">
        <v>0</v>
      </c>
      <c r="J9" s="20"/>
      <c r="K9" s="20">
        <v>10</v>
      </c>
      <c r="L9" s="20">
        <v>1</v>
      </c>
      <c r="M9" s="20"/>
      <c r="N9" s="20"/>
      <c r="O9" s="20"/>
      <c r="P9" s="23">
        <v>0.0006944444444444445</v>
      </c>
      <c r="Q9" s="33">
        <v>0.0020949074074074073</v>
      </c>
      <c r="R9" s="48">
        <f t="shared" si="0"/>
        <v>0.0014004629629629627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>
        <f t="shared" si="1"/>
        <v>0</v>
      </c>
      <c r="AD9" s="32">
        <v>0</v>
      </c>
      <c r="AE9" s="11"/>
      <c r="AF9" s="33">
        <f t="shared" si="2"/>
        <v>0.0014004629629629627</v>
      </c>
      <c r="AG9" s="115"/>
      <c r="AH9" s="118"/>
    </row>
    <row r="10" spans="1:34" ht="12.75">
      <c r="A10" s="45">
        <v>5</v>
      </c>
      <c r="B10" s="39" t="s">
        <v>32</v>
      </c>
      <c r="C10" s="38" t="s">
        <v>31</v>
      </c>
      <c r="D10" s="38" t="s">
        <v>3</v>
      </c>
      <c r="E10" s="38"/>
      <c r="F10" s="38" t="s">
        <v>2</v>
      </c>
      <c r="G10" s="39" t="s">
        <v>95</v>
      </c>
      <c r="H10" s="40" t="s">
        <v>1</v>
      </c>
      <c r="I10" s="39" t="s">
        <v>33</v>
      </c>
      <c r="J10" s="39"/>
      <c r="K10" s="39">
        <v>15</v>
      </c>
      <c r="L10" s="39">
        <v>1</v>
      </c>
      <c r="M10" s="39"/>
      <c r="N10" s="39"/>
      <c r="O10" s="39"/>
      <c r="P10" s="41">
        <v>0.03854166666666667</v>
      </c>
      <c r="Q10" s="42">
        <v>0.040219907407407406</v>
      </c>
      <c r="R10" s="46">
        <f t="shared" si="0"/>
        <v>0.001678240740740737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>
        <f t="shared" si="1"/>
        <v>0</v>
      </c>
      <c r="AD10" s="42">
        <v>0</v>
      </c>
      <c r="AE10" s="44"/>
      <c r="AF10" s="43">
        <f t="shared" si="2"/>
        <v>0.001678240740740737</v>
      </c>
      <c r="AG10" s="113">
        <f>SUM(AF10:AF13)</f>
        <v>0.008807870370370362</v>
      </c>
      <c r="AH10" s="123" t="s">
        <v>38</v>
      </c>
    </row>
    <row r="11" spans="1:34" ht="12.75">
      <c r="A11" s="35">
        <v>6</v>
      </c>
      <c r="B11" s="13" t="s">
        <v>16</v>
      </c>
      <c r="C11" s="17" t="s">
        <v>15</v>
      </c>
      <c r="D11" s="17" t="s">
        <v>3</v>
      </c>
      <c r="E11" s="17"/>
      <c r="F11" s="17" t="s">
        <v>12</v>
      </c>
      <c r="G11" s="13" t="s">
        <v>95</v>
      </c>
      <c r="H11" s="18" t="s">
        <v>1</v>
      </c>
      <c r="I11" s="13" t="s">
        <v>33</v>
      </c>
      <c r="J11" s="13"/>
      <c r="K11" s="13">
        <v>14</v>
      </c>
      <c r="L11" s="13">
        <v>1</v>
      </c>
      <c r="M11" s="13"/>
      <c r="N11" s="13"/>
      <c r="O11" s="13"/>
      <c r="P11" s="19">
        <v>0.03634259259259259</v>
      </c>
      <c r="Q11" s="28">
        <v>0.03844907407407407</v>
      </c>
      <c r="R11" s="47">
        <f t="shared" si="0"/>
        <v>0.00210648148148148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>
        <f t="shared" si="1"/>
        <v>0</v>
      </c>
      <c r="AD11" s="28">
        <v>0</v>
      </c>
      <c r="AE11" s="7"/>
      <c r="AF11" s="29">
        <f t="shared" si="2"/>
        <v>0.00210648148148148</v>
      </c>
      <c r="AG11" s="114"/>
      <c r="AH11" s="124"/>
    </row>
    <row r="12" spans="1:34" ht="12.75">
      <c r="A12" s="35">
        <v>7</v>
      </c>
      <c r="B12" s="13" t="s">
        <v>221</v>
      </c>
      <c r="C12" s="17" t="s">
        <v>220</v>
      </c>
      <c r="D12" s="17" t="s">
        <v>3</v>
      </c>
      <c r="E12" s="17"/>
      <c r="F12" s="17" t="s">
        <v>12</v>
      </c>
      <c r="G12" s="13" t="s">
        <v>95</v>
      </c>
      <c r="H12" s="18" t="s">
        <v>1</v>
      </c>
      <c r="I12" s="13" t="s">
        <v>33</v>
      </c>
      <c r="J12" s="13"/>
      <c r="K12" s="13">
        <v>16</v>
      </c>
      <c r="L12" s="13">
        <v>1</v>
      </c>
      <c r="M12" s="13"/>
      <c r="N12" s="13"/>
      <c r="O12" s="13"/>
      <c r="P12" s="19">
        <v>0.03159722222222222</v>
      </c>
      <c r="Q12" s="28">
        <v>0.034074074074074076</v>
      </c>
      <c r="R12" s="47">
        <f t="shared" si="0"/>
        <v>0.002476851851851855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>
        <f t="shared" si="1"/>
        <v>0</v>
      </c>
      <c r="AD12" s="28">
        <v>0</v>
      </c>
      <c r="AE12" s="7"/>
      <c r="AF12" s="29">
        <f t="shared" si="2"/>
        <v>0.002476851851851855</v>
      </c>
      <c r="AG12" s="114"/>
      <c r="AH12" s="124"/>
    </row>
    <row r="13" spans="1:34" ht="13.5" thickBot="1">
      <c r="A13" s="36">
        <v>8</v>
      </c>
      <c r="B13" s="20" t="s">
        <v>14</v>
      </c>
      <c r="C13" s="21" t="s">
        <v>13</v>
      </c>
      <c r="D13" s="21" t="s">
        <v>3</v>
      </c>
      <c r="E13" s="21"/>
      <c r="F13" s="21" t="s">
        <v>2</v>
      </c>
      <c r="G13" s="20" t="s">
        <v>95</v>
      </c>
      <c r="H13" s="22" t="s">
        <v>1</v>
      </c>
      <c r="I13" s="20" t="s">
        <v>33</v>
      </c>
      <c r="J13" s="20"/>
      <c r="K13" s="20">
        <v>17</v>
      </c>
      <c r="L13" s="20">
        <v>1</v>
      </c>
      <c r="M13" s="20"/>
      <c r="N13" s="20"/>
      <c r="O13" s="20"/>
      <c r="P13" s="23">
        <v>0.03854166666666667</v>
      </c>
      <c r="Q13" s="32">
        <v>0.04108796296296296</v>
      </c>
      <c r="R13" s="48">
        <f t="shared" si="0"/>
        <v>0.0025462962962962896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>
        <f t="shared" si="1"/>
        <v>0</v>
      </c>
      <c r="AD13" s="32">
        <v>0</v>
      </c>
      <c r="AE13" s="11"/>
      <c r="AF13" s="33">
        <f t="shared" si="2"/>
        <v>0.0025462962962962896</v>
      </c>
      <c r="AG13" s="115"/>
      <c r="AH13" s="125"/>
    </row>
    <row r="14" spans="1:16" s="3" customFormat="1" ht="7.5" customHeight="1">
      <c r="A14" s="6"/>
      <c r="C14" s="5"/>
      <c r="D14" s="5"/>
      <c r="E14" s="5"/>
      <c r="G14" s="4"/>
      <c r="H14" s="15"/>
      <c r="I14" s="4"/>
      <c r="P14" s="9"/>
    </row>
    <row r="15" spans="1:17" s="3" customFormat="1" ht="18.75" customHeight="1">
      <c r="A15" s="34" t="s">
        <v>293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ht="6" customHeight="1"/>
    <row r="17" spans="1:18" ht="15">
      <c r="A17" s="6" t="str">
        <f>CONCATENATE("Главный секретарь _____________________ /",SignGlSec,"/")</f>
        <v>Главный секретарь _____________________ /О.С.Пашкова СС2К, г. Новокузнецк/</v>
      </c>
      <c r="B17" s="3"/>
      <c r="C17" s="5"/>
      <c r="D17" s="5"/>
      <c r="E17" s="5"/>
      <c r="F17" s="3"/>
      <c r="G17" s="4"/>
      <c r="H17" s="15"/>
      <c r="I17" s="4"/>
      <c r="J17" s="3"/>
      <c r="K17" s="3"/>
      <c r="L17" s="3"/>
      <c r="M17" s="3"/>
      <c r="N17" s="3"/>
      <c r="O17" s="3"/>
      <c r="P17" s="9"/>
      <c r="Q17" s="3"/>
      <c r="R17" s="3"/>
    </row>
  </sheetData>
  <sheetProtection/>
  <mergeCells count="8">
    <mergeCell ref="AH10:AH13"/>
    <mergeCell ref="AG10:AG13"/>
    <mergeCell ref="A1:AH1"/>
    <mergeCell ref="A2:AH2"/>
    <mergeCell ref="H3:AH3"/>
    <mergeCell ref="A4:AH4"/>
    <mergeCell ref="AG6:AG9"/>
    <mergeCell ref="AH6:AH9"/>
  </mergeCells>
  <printOptions/>
  <pageMargins left="0.8661417322834646" right="0.3937007874015748" top="0.3937007874015748" bottom="0.3937007874015748" header="0.3937007874015748" footer="0.1968503937007874"/>
  <pageSetup fitToHeight="2" horizontalDpi="600" verticalDpi="600" orientation="portrait" paperSize="9" scale="90" r:id="rId1"/>
  <headerFooter>
    <oddFooter>&amp;LCreated by Секретарь_ST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31"/>
  <sheetViews>
    <sheetView zoomScale="98" zoomScaleNormal="98" zoomScalePageLayoutView="0" workbookViewId="0" topLeftCell="A1">
      <selection activeCell="G33" sqref="G33"/>
    </sheetView>
  </sheetViews>
  <sheetFormatPr defaultColWidth="9.140625" defaultRowHeight="12.75" outlineLevelCol="1"/>
  <cols>
    <col min="1" max="1" width="4.00390625" style="2" customWidth="1"/>
    <col min="2" max="2" width="22.00390625" style="1" customWidth="1"/>
    <col min="3" max="4" width="7.7109375" style="2" customWidth="1"/>
    <col min="5" max="5" width="5.7109375" style="2" hidden="1" customWidth="1"/>
    <col min="6" max="6" width="10.7109375" style="1" hidden="1" customWidth="1" outlineLevel="1"/>
    <col min="7" max="7" width="19.421875" style="16" customWidth="1" collapsed="1"/>
    <col min="8" max="8" width="20.7109375" style="1" hidden="1" customWidth="1"/>
    <col min="9" max="10" width="9.7109375" style="1" hidden="1" customWidth="1" outlineLevel="1"/>
    <col min="11" max="11" width="8.7109375" style="1" hidden="1" customWidth="1" outlineLevel="1"/>
    <col min="12" max="12" width="10.7109375" style="1" hidden="1" customWidth="1" outlineLevel="1"/>
    <col min="13" max="14" width="9.140625" style="1" hidden="1" customWidth="1" outlineLevel="1"/>
    <col min="15" max="15" width="8.7109375" style="12" hidden="1" customWidth="1" collapsed="1"/>
    <col min="16" max="16" width="9.28125" style="1" hidden="1" customWidth="1"/>
    <col min="17" max="17" width="10.7109375" style="0" customWidth="1"/>
    <col min="18" max="19" width="3.57421875" style="1" customWidth="1"/>
    <col min="20" max="20" width="3.421875" style="1" customWidth="1"/>
    <col min="21" max="21" width="3.00390625" style="1" customWidth="1"/>
    <col min="22" max="22" width="3.28125" style="1" customWidth="1"/>
    <col min="23" max="23" width="3.421875" style="1" customWidth="1"/>
    <col min="24" max="24" width="4.00390625" style="1" customWidth="1"/>
    <col min="25" max="25" width="3.7109375" style="1" customWidth="1"/>
    <col min="26" max="26" width="3.140625" style="1" customWidth="1"/>
    <col min="27" max="27" width="3.421875" style="1" customWidth="1"/>
    <col min="28" max="28" width="5.57421875" style="1" customWidth="1"/>
    <col min="29" max="29" width="7.7109375" style="1" customWidth="1"/>
    <col min="30" max="31" width="7.00390625" style="1" customWidth="1"/>
    <col min="32" max="32" width="8.00390625" style="1" customWidth="1"/>
    <col min="33" max="16384" width="9.140625" style="1" customWidth="1"/>
  </cols>
  <sheetData>
    <row r="1" spans="1:31" s="3" customFormat="1" ht="42.75" customHeight="1">
      <c r="A1" s="107" t="str">
        <f>Shapka1</f>
        <v>Комитет по физической культуре, спорту и туризму администрации г.Новокузнецка
Комитет образования и науки администрации г.Новокузнецка
МБОУ ДОД "Городской Дворец детского (юношеского) творчества им.Н.К.Крупской"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s="3" customFormat="1" ht="19.5" customHeight="1">
      <c r="A2" s="108" t="str">
        <f>Shapka2</f>
        <v>Первенство г.Новокузнецка по спортивному туризму на пешеходных дистанциях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0" s="3" customFormat="1" ht="13.5" customHeight="1">
      <c r="A3" s="8" t="str">
        <f>ShapkaData</f>
        <v>20-21 сентября 2014 года</v>
      </c>
      <c r="B3" s="5"/>
      <c r="C3" s="5"/>
      <c r="D3" s="5"/>
      <c r="E3" s="5"/>
      <c r="F3" s="4"/>
      <c r="G3" s="105" t="str">
        <f>ShapkaWhere</f>
        <v>г.Новокузнецк, Кузнецкий район</v>
      </c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3" s="3" customFormat="1" ht="59.25" customHeight="1" thickBot="1">
      <c r="A4" s="110" t="s">
        <v>303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9"/>
      <c r="AG4" s="49"/>
    </row>
    <row r="5" spans="1:32" ht="93" customHeight="1" thickBot="1">
      <c r="A5" s="62" t="s">
        <v>273</v>
      </c>
      <c r="B5" s="63" t="s">
        <v>291</v>
      </c>
      <c r="C5" s="63" t="s">
        <v>275</v>
      </c>
      <c r="D5" s="63" t="s">
        <v>272</v>
      </c>
      <c r="E5" s="63" t="s">
        <v>271</v>
      </c>
      <c r="F5" s="63" t="s">
        <v>269</v>
      </c>
      <c r="G5" s="63" t="s">
        <v>268</v>
      </c>
      <c r="H5" s="63" t="s">
        <v>267</v>
      </c>
      <c r="I5" s="63" t="s">
        <v>266</v>
      </c>
      <c r="J5" s="63" t="s">
        <v>265</v>
      </c>
      <c r="K5" s="63" t="s">
        <v>264</v>
      </c>
      <c r="L5" s="63" t="s">
        <v>263</v>
      </c>
      <c r="M5" s="63"/>
      <c r="N5" s="63" t="s">
        <v>262</v>
      </c>
      <c r="O5" s="64" t="s">
        <v>274</v>
      </c>
      <c r="P5" s="63" t="s">
        <v>276</v>
      </c>
      <c r="Q5" s="63" t="s">
        <v>277</v>
      </c>
      <c r="R5" s="65" t="s">
        <v>294</v>
      </c>
      <c r="S5" s="65" t="s">
        <v>295</v>
      </c>
      <c r="T5" s="65" t="s">
        <v>296</v>
      </c>
      <c r="U5" s="65" t="s">
        <v>297</v>
      </c>
      <c r="V5" s="65" t="s">
        <v>307</v>
      </c>
      <c r="W5" s="65" t="s">
        <v>308</v>
      </c>
      <c r="X5" s="65" t="s">
        <v>309</v>
      </c>
      <c r="Y5" s="65" t="s">
        <v>310</v>
      </c>
      <c r="Z5" s="65" t="s">
        <v>311</v>
      </c>
      <c r="AA5" s="65" t="s">
        <v>306</v>
      </c>
      <c r="AB5" s="65" t="s">
        <v>288</v>
      </c>
      <c r="AC5" s="65" t="s">
        <v>290</v>
      </c>
      <c r="AD5" s="66" t="s">
        <v>328</v>
      </c>
      <c r="AE5" s="66" t="s">
        <v>292</v>
      </c>
      <c r="AF5" s="67" t="s">
        <v>302</v>
      </c>
    </row>
    <row r="6" spans="1:32" ht="12.75">
      <c r="A6" s="45">
        <v>1</v>
      </c>
      <c r="B6" s="39" t="s">
        <v>193</v>
      </c>
      <c r="C6" s="38" t="s">
        <v>192</v>
      </c>
      <c r="D6" s="38" t="s">
        <v>38</v>
      </c>
      <c r="E6" s="38"/>
      <c r="F6" s="39" t="s">
        <v>175</v>
      </c>
      <c r="G6" s="40" t="s">
        <v>185</v>
      </c>
      <c r="H6" s="39" t="s">
        <v>0</v>
      </c>
      <c r="I6" s="39"/>
      <c r="J6" s="39">
        <v>11</v>
      </c>
      <c r="K6" s="39">
        <v>1</v>
      </c>
      <c r="L6" s="39"/>
      <c r="M6" s="39"/>
      <c r="N6" s="39"/>
      <c r="O6" s="41">
        <v>0.06597222222222222</v>
      </c>
      <c r="P6" s="42">
        <v>0.068125</v>
      </c>
      <c r="Q6" s="43">
        <f aca="true" t="shared" si="0" ref="Q6:Q26">P6-O6</f>
        <v>0.0021527777777777812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4">
        <f aca="true" t="shared" si="1" ref="AB6:AB26">R6+S6+T6+U6+V6+X6+W6+Y6+Z6+AA6</f>
        <v>0</v>
      </c>
      <c r="AC6" s="42">
        <v>0</v>
      </c>
      <c r="AD6" s="28">
        <v>0</v>
      </c>
      <c r="AE6" s="43">
        <f aca="true" t="shared" si="2" ref="AE6:AE26">Q6+AC6</f>
        <v>0.0021527777777777812</v>
      </c>
      <c r="AF6" s="57">
        <v>1</v>
      </c>
    </row>
    <row r="7" spans="1:32" ht="12.75">
      <c r="A7" s="35">
        <v>2</v>
      </c>
      <c r="B7" s="13" t="s">
        <v>52</v>
      </c>
      <c r="C7" s="17" t="s">
        <v>51</v>
      </c>
      <c r="D7" s="17" t="s">
        <v>46</v>
      </c>
      <c r="E7" s="17"/>
      <c r="F7" s="13" t="s">
        <v>175</v>
      </c>
      <c r="G7" s="18" t="s">
        <v>34</v>
      </c>
      <c r="H7" s="13" t="s">
        <v>33</v>
      </c>
      <c r="I7" s="13"/>
      <c r="J7" s="13">
        <v>3</v>
      </c>
      <c r="K7" s="13">
        <v>1</v>
      </c>
      <c r="L7" s="13"/>
      <c r="M7" s="13"/>
      <c r="N7" s="13"/>
      <c r="O7" s="19">
        <v>0.05520833333333333</v>
      </c>
      <c r="P7" s="28">
        <v>0.05771990740740741</v>
      </c>
      <c r="Q7" s="29">
        <f t="shared" si="0"/>
        <v>0.002511574074074076</v>
      </c>
      <c r="R7" s="7"/>
      <c r="S7" s="7"/>
      <c r="T7" s="7"/>
      <c r="U7" s="7"/>
      <c r="V7" s="7"/>
      <c r="W7" s="7"/>
      <c r="X7" s="7"/>
      <c r="Y7" s="7"/>
      <c r="Z7" s="7"/>
      <c r="AA7" s="7"/>
      <c r="AB7" s="7">
        <f t="shared" si="1"/>
        <v>0</v>
      </c>
      <c r="AC7" s="28">
        <v>0</v>
      </c>
      <c r="AD7" s="28">
        <v>0</v>
      </c>
      <c r="AE7" s="29">
        <f t="shared" si="2"/>
        <v>0.002511574074074076</v>
      </c>
      <c r="AF7" s="51">
        <v>2</v>
      </c>
    </row>
    <row r="8" spans="1:32" ht="12.75">
      <c r="A8" s="35">
        <v>3</v>
      </c>
      <c r="B8" s="13" t="s">
        <v>48</v>
      </c>
      <c r="C8" s="17" t="s">
        <v>47</v>
      </c>
      <c r="D8" s="17" t="s">
        <v>46</v>
      </c>
      <c r="E8" s="17"/>
      <c r="F8" s="13" t="s">
        <v>175</v>
      </c>
      <c r="G8" s="18" t="s">
        <v>34</v>
      </c>
      <c r="H8" s="13" t="s">
        <v>33</v>
      </c>
      <c r="I8" s="13"/>
      <c r="J8" s="13">
        <v>5</v>
      </c>
      <c r="K8" s="13">
        <v>1</v>
      </c>
      <c r="L8" s="13"/>
      <c r="M8" s="13"/>
      <c r="N8" s="13"/>
      <c r="O8" s="19">
        <v>0.05520833333333333</v>
      </c>
      <c r="P8" s="28">
        <v>0.05775462962962963</v>
      </c>
      <c r="Q8" s="29">
        <f t="shared" si="0"/>
        <v>0.0025462962962962965</v>
      </c>
      <c r="R8" s="7"/>
      <c r="S8" s="7"/>
      <c r="T8" s="7"/>
      <c r="U8" s="7"/>
      <c r="V8" s="7"/>
      <c r="W8" s="7"/>
      <c r="X8" s="7"/>
      <c r="Y8" s="7"/>
      <c r="Z8" s="7"/>
      <c r="AA8" s="7"/>
      <c r="AB8" s="7">
        <f t="shared" si="1"/>
        <v>0</v>
      </c>
      <c r="AC8" s="28">
        <v>0</v>
      </c>
      <c r="AD8" s="28">
        <v>0</v>
      </c>
      <c r="AE8" s="29">
        <f t="shared" si="2"/>
        <v>0.0025462962962962965</v>
      </c>
      <c r="AF8" s="51">
        <v>3</v>
      </c>
    </row>
    <row r="9" spans="1:32" ht="12.75">
      <c r="A9" s="35">
        <v>4</v>
      </c>
      <c r="B9" s="13" t="s">
        <v>54</v>
      </c>
      <c r="C9" s="17" t="s">
        <v>53</v>
      </c>
      <c r="D9" s="17" t="s">
        <v>46</v>
      </c>
      <c r="E9" s="17"/>
      <c r="F9" s="13" t="s">
        <v>175</v>
      </c>
      <c r="G9" s="18" t="s">
        <v>34</v>
      </c>
      <c r="H9" s="13" t="s">
        <v>33</v>
      </c>
      <c r="I9" s="13"/>
      <c r="J9" s="13">
        <v>2</v>
      </c>
      <c r="K9" s="13">
        <v>1</v>
      </c>
      <c r="L9" s="13"/>
      <c r="M9" s="13"/>
      <c r="N9" s="13"/>
      <c r="O9" s="19">
        <v>0.05381944444444445</v>
      </c>
      <c r="P9" s="28">
        <v>0.05637731481481482</v>
      </c>
      <c r="Q9" s="29">
        <f t="shared" si="0"/>
        <v>0.00255787037037037</v>
      </c>
      <c r="R9" s="7"/>
      <c r="S9" s="7"/>
      <c r="T9" s="7"/>
      <c r="U9" s="7"/>
      <c r="V9" s="7"/>
      <c r="W9" s="7"/>
      <c r="X9" s="7"/>
      <c r="Y9" s="7"/>
      <c r="Z9" s="7"/>
      <c r="AA9" s="7"/>
      <c r="AB9" s="7">
        <f t="shared" si="1"/>
        <v>0</v>
      </c>
      <c r="AC9" s="28">
        <v>0</v>
      </c>
      <c r="AD9" s="28">
        <v>0</v>
      </c>
      <c r="AE9" s="29">
        <f t="shared" si="2"/>
        <v>0.00255787037037037</v>
      </c>
      <c r="AF9" s="51">
        <v>4</v>
      </c>
    </row>
    <row r="10" spans="1:32" ht="12.75">
      <c r="A10" s="35">
        <v>5</v>
      </c>
      <c r="B10" s="13" t="s">
        <v>62</v>
      </c>
      <c r="C10" s="17" t="s">
        <v>61</v>
      </c>
      <c r="D10" s="17" t="s">
        <v>38</v>
      </c>
      <c r="E10" s="17"/>
      <c r="F10" s="13" t="s">
        <v>175</v>
      </c>
      <c r="G10" s="18" t="s">
        <v>34</v>
      </c>
      <c r="H10" s="13" t="s">
        <v>33</v>
      </c>
      <c r="I10" s="13"/>
      <c r="J10" s="13">
        <v>1</v>
      </c>
      <c r="K10" s="13">
        <v>1</v>
      </c>
      <c r="L10" s="13"/>
      <c r="M10" s="13"/>
      <c r="N10" s="13"/>
      <c r="O10" s="19">
        <v>0.052083333333333336</v>
      </c>
      <c r="P10" s="28">
        <v>0.05472222222222223</v>
      </c>
      <c r="Q10" s="29">
        <f t="shared" si="0"/>
        <v>0.002638888888888892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 t="shared" si="1"/>
        <v>0</v>
      </c>
      <c r="AC10" s="28">
        <v>0</v>
      </c>
      <c r="AD10" s="28">
        <v>0</v>
      </c>
      <c r="AE10" s="29">
        <f t="shared" si="2"/>
        <v>0.002638888888888892</v>
      </c>
      <c r="AF10" s="51">
        <v>5</v>
      </c>
    </row>
    <row r="11" spans="1:32" ht="12.75">
      <c r="A11" s="35">
        <v>6</v>
      </c>
      <c r="B11" s="13" t="s">
        <v>45</v>
      </c>
      <c r="C11" s="17" t="s">
        <v>44</v>
      </c>
      <c r="D11" s="17" t="s">
        <v>43</v>
      </c>
      <c r="E11" s="17"/>
      <c r="F11" s="13" t="s">
        <v>175</v>
      </c>
      <c r="G11" s="18" t="s">
        <v>34</v>
      </c>
      <c r="H11" s="13" t="s">
        <v>33</v>
      </c>
      <c r="I11" s="13"/>
      <c r="J11" s="13">
        <v>6</v>
      </c>
      <c r="K11" s="13">
        <v>1</v>
      </c>
      <c r="L11" s="13"/>
      <c r="M11" s="13"/>
      <c r="N11" s="13"/>
      <c r="O11" s="19">
        <v>0.05694444444444444</v>
      </c>
      <c r="P11" s="28">
        <v>0.059722222222222225</v>
      </c>
      <c r="Q11" s="29">
        <f t="shared" si="0"/>
        <v>0.002777777777777782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 t="shared" si="1"/>
        <v>0</v>
      </c>
      <c r="AC11" s="28">
        <v>0</v>
      </c>
      <c r="AD11" s="28">
        <v>0</v>
      </c>
      <c r="AE11" s="29">
        <f t="shared" si="2"/>
        <v>0.002777777777777782</v>
      </c>
      <c r="AF11" s="51">
        <v>6</v>
      </c>
    </row>
    <row r="12" spans="1:32" ht="12.75">
      <c r="A12" s="35">
        <v>7</v>
      </c>
      <c r="B12" s="13" t="s">
        <v>179</v>
      </c>
      <c r="C12" s="17" t="s">
        <v>178</v>
      </c>
      <c r="D12" s="17" t="s">
        <v>43</v>
      </c>
      <c r="E12" s="17"/>
      <c r="F12" s="13" t="s">
        <v>175</v>
      </c>
      <c r="G12" s="18" t="s">
        <v>172</v>
      </c>
      <c r="H12" s="13" t="s">
        <v>0</v>
      </c>
      <c r="I12" s="13"/>
      <c r="J12" s="13">
        <v>6</v>
      </c>
      <c r="K12" s="13">
        <v>1</v>
      </c>
      <c r="L12" s="13"/>
      <c r="M12" s="13"/>
      <c r="N12" s="13"/>
      <c r="O12" s="19">
        <v>0.06145833333333334</v>
      </c>
      <c r="P12" s="28">
        <v>0.06427083333333333</v>
      </c>
      <c r="Q12" s="29">
        <f t="shared" si="0"/>
        <v>0.0028124999999999956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f t="shared" si="1"/>
        <v>0</v>
      </c>
      <c r="AC12" s="28">
        <v>0</v>
      </c>
      <c r="AD12" s="28">
        <v>0</v>
      </c>
      <c r="AE12" s="29">
        <f t="shared" si="2"/>
        <v>0.0028124999999999956</v>
      </c>
      <c r="AF12" s="51">
        <v>7</v>
      </c>
    </row>
    <row r="13" spans="1:32" ht="12.75">
      <c r="A13" s="35">
        <v>8</v>
      </c>
      <c r="B13" s="13" t="s">
        <v>42</v>
      </c>
      <c r="C13" s="17" t="s">
        <v>41</v>
      </c>
      <c r="D13" s="17" t="s">
        <v>35</v>
      </c>
      <c r="E13" s="17"/>
      <c r="F13" s="13" t="s">
        <v>175</v>
      </c>
      <c r="G13" s="18" t="s">
        <v>34</v>
      </c>
      <c r="H13" s="13" t="s">
        <v>33</v>
      </c>
      <c r="I13" s="13"/>
      <c r="J13" s="13">
        <v>7</v>
      </c>
      <c r="K13" s="13">
        <v>1</v>
      </c>
      <c r="L13" s="13"/>
      <c r="M13" s="13"/>
      <c r="N13" s="13"/>
      <c r="O13" s="19">
        <v>0.05694444444444444</v>
      </c>
      <c r="P13" s="28">
        <v>0.05990740740740741</v>
      </c>
      <c r="Q13" s="29">
        <f t="shared" si="0"/>
        <v>0.002962962962962966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f t="shared" si="1"/>
        <v>0</v>
      </c>
      <c r="AC13" s="28">
        <v>0</v>
      </c>
      <c r="AD13" s="28">
        <v>0</v>
      </c>
      <c r="AE13" s="29">
        <f t="shared" si="2"/>
        <v>0.002962962962962966</v>
      </c>
      <c r="AF13" s="51">
        <v>8</v>
      </c>
    </row>
    <row r="14" spans="1:32" ht="12.75">
      <c r="A14" s="35">
        <v>9</v>
      </c>
      <c r="B14" s="13" t="s">
        <v>189</v>
      </c>
      <c r="C14" s="17" t="s">
        <v>188</v>
      </c>
      <c r="D14" s="17" t="s">
        <v>3</v>
      </c>
      <c r="E14" s="17"/>
      <c r="F14" s="13" t="s">
        <v>175</v>
      </c>
      <c r="G14" s="18" t="s">
        <v>185</v>
      </c>
      <c r="H14" s="13" t="s">
        <v>0</v>
      </c>
      <c r="I14" s="13"/>
      <c r="J14" s="13">
        <v>7</v>
      </c>
      <c r="K14" s="13">
        <v>1</v>
      </c>
      <c r="L14" s="13"/>
      <c r="M14" s="13"/>
      <c r="N14" s="13"/>
      <c r="O14" s="19">
        <v>0.06805555555555555</v>
      </c>
      <c r="P14" s="28">
        <v>0.07113425925925926</v>
      </c>
      <c r="Q14" s="29">
        <f t="shared" si="0"/>
        <v>0.0030787037037037085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f t="shared" si="1"/>
        <v>0</v>
      </c>
      <c r="AC14" s="28">
        <v>0</v>
      </c>
      <c r="AD14" s="28">
        <v>0</v>
      </c>
      <c r="AE14" s="29">
        <f t="shared" si="2"/>
        <v>0.0030787037037037085</v>
      </c>
      <c r="AF14" s="51">
        <v>9</v>
      </c>
    </row>
    <row r="15" spans="1:32" ht="12.75">
      <c r="A15" s="35">
        <v>10</v>
      </c>
      <c r="B15" s="13" t="s">
        <v>231</v>
      </c>
      <c r="C15" s="17" t="s">
        <v>230</v>
      </c>
      <c r="D15" s="17" t="s">
        <v>35</v>
      </c>
      <c r="E15" s="17"/>
      <c r="F15" s="13" t="s">
        <v>175</v>
      </c>
      <c r="G15" s="18" t="s">
        <v>329</v>
      </c>
      <c r="H15" s="13" t="s">
        <v>184</v>
      </c>
      <c r="I15" s="13"/>
      <c r="J15" s="13">
        <v>6</v>
      </c>
      <c r="K15" s="13">
        <v>1</v>
      </c>
      <c r="L15" s="13"/>
      <c r="M15" s="13"/>
      <c r="N15" s="13"/>
      <c r="O15" s="19">
        <v>0.07175925925925926</v>
      </c>
      <c r="P15" s="28">
        <v>0.07494212962962964</v>
      </c>
      <c r="Q15" s="29">
        <f t="shared" si="0"/>
        <v>0.0031828703703703776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f t="shared" si="1"/>
        <v>0</v>
      </c>
      <c r="AC15" s="28">
        <v>0</v>
      </c>
      <c r="AD15" s="28">
        <v>0</v>
      </c>
      <c r="AE15" s="29">
        <f t="shared" si="2"/>
        <v>0.0031828703703703776</v>
      </c>
      <c r="AF15" s="51">
        <v>10</v>
      </c>
    </row>
    <row r="16" spans="1:32" ht="12.75">
      <c r="A16" s="35">
        <v>11</v>
      </c>
      <c r="B16" s="13" t="s">
        <v>37</v>
      </c>
      <c r="C16" s="17" t="s">
        <v>36</v>
      </c>
      <c r="D16" s="17" t="s">
        <v>35</v>
      </c>
      <c r="E16" s="17"/>
      <c r="F16" s="13" t="s">
        <v>175</v>
      </c>
      <c r="G16" s="18" t="s">
        <v>34</v>
      </c>
      <c r="H16" s="13" t="s">
        <v>33</v>
      </c>
      <c r="I16" s="13"/>
      <c r="J16" s="13">
        <v>9</v>
      </c>
      <c r="K16" s="13">
        <v>1</v>
      </c>
      <c r="L16" s="13"/>
      <c r="M16" s="13"/>
      <c r="N16" s="13"/>
      <c r="O16" s="19">
        <v>0.05833333333333333</v>
      </c>
      <c r="P16" s="28">
        <v>0.06174768518518519</v>
      </c>
      <c r="Q16" s="29">
        <f t="shared" si="0"/>
        <v>0.003414351851851863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f t="shared" si="1"/>
        <v>0</v>
      </c>
      <c r="AC16" s="28">
        <v>0</v>
      </c>
      <c r="AD16" s="28">
        <v>0</v>
      </c>
      <c r="AE16" s="29">
        <f t="shared" si="2"/>
        <v>0.003414351851851863</v>
      </c>
      <c r="AF16" s="51">
        <v>11</v>
      </c>
    </row>
    <row r="17" spans="1:32" ht="12.75">
      <c r="A17" s="35">
        <v>12</v>
      </c>
      <c r="B17" s="13" t="s">
        <v>233</v>
      </c>
      <c r="C17" s="17" t="s">
        <v>232</v>
      </c>
      <c r="D17" s="17" t="s">
        <v>35</v>
      </c>
      <c r="E17" s="17"/>
      <c r="F17" s="13" t="s">
        <v>175</v>
      </c>
      <c r="G17" s="18" t="s">
        <v>329</v>
      </c>
      <c r="H17" s="13" t="s">
        <v>184</v>
      </c>
      <c r="I17" s="13"/>
      <c r="J17" s="13">
        <v>5</v>
      </c>
      <c r="K17" s="13">
        <v>1</v>
      </c>
      <c r="L17" s="13"/>
      <c r="M17" s="13"/>
      <c r="N17" s="13"/>
      <c r="O17" s="19">
        <v>0.07175925925925926</v>
      </c>
      <c r="P17" s="28">
        <v>0.07502314814814814</v>
      </c>
      <c r="Q17" s="29">
        <f t="shared" si="0"/>
        <v>0.0032638888888888856</v>
      </c>
      <c r="R17" s="7"/>
      <c r="S17" s="7"/>
      <c r="T17" s="7"/>
      <c r="U17" s="7">
        <v>3</v>
      </c>
      <c r="V17" s="7"/>
      <c r="W17" s="7"/>
      <c r="X17" s="7"/>
      <c r="Y17" s="7"/>
      <c r="Z17" s="7"/>
      <c r="AA17" s="7"/>
      <c r="AB17" s="7">
        <f t="shared" si="1"/>
        <v>3</v>
      </c>
      <c r="AC17" s="28">
        <v>0.0005208333333333333</v>
      </c>
      <c r="AD17" s="28">
        <v>0</v>
      </c>
      <c r="AE17" s="29">
        <f t="shared" si="2"/>
        <v>0.003784722222222219</v>
      </c>
      <c r="AF17" s="51">
        <v>12</v>
      </c>
    </row>
    <row r="18" spans="1:32" ht="12.75">
      <c r="A18" s="35">
        <v>13</v>
      </c>
      <c r="B18" s="13" t="s">
        <v>60</v>
      </c>
      <c r="C18" s="17" t="s">
        <v>59</v>
      </c>
      <c r="D18" s="17" t="s">
        <v>35</v>
      </c>
      <c r="E18" s="17"/>
      <c r="F18" s="13" t="s">
        <v>175</v>
      </c>
      <c r="G18" s="18" t="s">
        <v>34</v>
      </c>
      <c r="H18" s="13" t="s">
        <v>33</v>
      </c>
      <c r="I18" s="13"/>
      <c r="J18" s="13">
        <v>10</v>
      </c>
      <c r="K18" s="13">
        <v>1</v>
      </c>
      <c r="L18" s="13"/>
      <c r="M18" s="13"/>
      <c r="N18" s="13"/>
      <c r="O18" s="19">
        <v>0.052083333333333336</v>
      </c>
      <c r="P18" s="28">
        <v>0.05538194444444444</v>
      </c>
      <c r="Q18" s="29">
        <f t="shared" si="0"/>
        <v>0.0032986111111111063</v>
      </c>
      <c r="R18" s="7">
        <v>3</v>
      </c>
      <c r="S18" s="7"/>
      <c r="T18" s="7"/>
      <c r="U18" s="7"/>
      <c r="V18" s="7"/>
      <c r="W18" s="7"/>
      <c r="X18" s="7"/>
      <c r="Y18" s="7"/>
      <c r="Z18" s="7"/>
      <c r="AA18" s="7"/>
      <c r="AB18" s="7">
        <f t="shared" si="1"/>
        <v>3</v>
      </c>
      <c r="AC18" s="28">
        <v>0.0005208333333333333</v>
      </c>
      <c r="AD18" s="28">
        <v>0</v>
      </c>
      <c r="AE18" s="29">
        <f t="shared" si="2"/>
        <v>0.0038194444444444395</v>
      </c>
      <c r="AF18" s="51">
        <v>13</v>
      </c>
    </row>
    <row r="19" spans="1:32" ht="12.75">
      <c r="A19" s="35">
        <v>14</v>
      </c>
      <c r="B19" s="13" t="s">
        <v>242</v>
      </c>
      <c r="C19" s="17" t="s">
        <v>241</v>
      </c>
      <c r="D19" s="17" t="s">
        <v>3</v>
      </c>
      <c r="E19" s="17"/>
      <c r="F19" s="13" t="s">
        <v>175</v>
      </c>
      <c r="G19" s="18" t="s">
        <v>240</v>
      </c>
      <c r="H19" s="13" t="s">
        <v>218</v>
      </c>
      <c r="I19" s="13"/>
      <c r="J19" s="13">
        <v>6</v>
      </c>
      <c r="K19" s="13">
        <v>1</v>
      </c>
      <c r="L19" s="13"/>
      <c r="M19" s="13"/>
      <c r="N19" s="13"/>
      <c r="O19" s="19">
        <v>0.07372685185185185</v>
      </c>
      <c r="P19" s="28">
        <v>0.07741898148148148</v>
      </c>
      <c r="Q19" s="29">
        <f t="shared" si="0"/>
        <v>0.0036921296296296285</v>
      </c>
      <c r="R19" s="7">
        <v>3</v>
      </c>
      <c r="S19" s="7"/>
      <c r="T19" s="7"/>
      <c r="U19" s="7"/>
      <c r="V19" s="7"/>
      <c r="W19" s="7"/>
      <c r="X19" s="7"/>
      <c r="Y19" s="7"/>
      <c r="Z19" s="7"/>
      <c r="AA19" s="7"/>
      <c r="AB19" s="7">
        <f t="shared" si="1"/>
        <v>3</v>
      </c>
      <c r="AC19" s="28">
        <v>0.0005208333333333333</v>
      </c>
      <c r="AD19" s="28">
        <v>0</v>
      </c>
      <c r="AE19" s="29">
        <f t="shared" si="2"/>
        <v>0.004212962962962962</v>
      </c>
      <c r="AF19" s="51">
        <v>14</v>
      </c>
    </row>
    <row r="20" spans="1:32" ht="12.75">
      <c r="A20" s="35">
        <v>15</v>
      </c>
      <c r="B20" s="13" t="s">
        <v>177</v>
      </c>
      <c r="C20" s="17" t="s">
        <v>176</v>
      </c>
      <c r="D20" s="17" t="s">
        <v>3</v>
      </c>
      <c r="E20" s="17"/>
      <c r="F20" s="13" t="s">
        <v>175</v>
      </c>
      <c r="G20" s="18" t="s">
        <v>172</v>
      </c>
      <c r="H20" s="13" t="s">
        <v>0</v>
      </c>
      <c r="I20" s="13"/>
      <c r="J20" s="13">
        <v>7</v>
      </c>
      <c r="K20" s="13">
        <v>1</v>
      </c>
      <c r="L20" s="13"/>
      <c r="M20" s="13"/>
      <c r="N20" s="13"/>
      <c r="O20" s="19">
        <v>0.06145833333333334</v>
      </c>
      <c r="P20" s="28">
        <v>0.06574074074074074</v>
      </c>
      <c r="Q20" s="29">
        <f t="shared" si="0"/>
        <v>0.0042824074074074014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f t="shared" si="1"/>
        <v>0</v>
      </c>
      <c r="AC20" s="28">
        <v>0</v>
      </c>
      <c r="AD20" s="28">
        <v>0</v>
      </c>
      <c r="AE20" s="29">
        <f t="shared" si="2"/>
        <v>0.0042824074074074014</v>
      </c>
      <c r="AF20" s="51">
        <v>15</v>
      </c>
    </row>
    <row r="21" spans="1:32" ht="12.75">
      <c r="A21" s="35">
        <v>16</v>
      </c>
      <c r="B21" s="13" t="s">
        <v>244</v>
      </c>
      <c r="C21" s="17" t="s">
        <v>243</v>
      </c>
      <c r="D21" s="17" t="s">
        <v>3</v>
      </c>
      <c r="E21" s="17"/>
      <c r="F21" s="13" t="s">
        <v>175</v>
      </c>
      <c r="G21" s="18" t="s">
        <v>240</v>
      </c>
      <c r="H21" s="13" t="s">
        <v>218</v>
      </c>
      <c r="I21" s="13"/>
      <c r="J21" s="13">
        <v>5</v>
      </c>
      <c r="K21" s="13">
        <v>1</v>
      </c>
      <c r="L21" s="13"/>
      <c r="M21" s="13"/>
      <c r="N21" s="13"/>
      <c r="O21" s="19">
        <v>0.07592592592592594</v>
      </c>
      <c r="P21" s="28">
        <v>0.08025462962962963</v>
      </c>
      <c r="Q21" s="29">
        <f t="shared" si="0"/>
        <v>0.004328703703703696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f t="shared" si="1"/>
        <v>0</v>
      </c>
      <c r="AC21" s="28">
        <v>0</v>
      </c>
      <c r="AD21" s="28">
        <v>0</v>
      </c>
      <c r="AE21" s="29">
        <f t="shared" si="2"/>
        <v>0.004328703703703696</v>
      </c>
      <c r="AF21" s="51">
        <v>16</v>
      </c>
    </row>
    <row r="22" spans="1:32" ht="12.75">
      <c r="A22" s="35">
        <v>17</v>
      </c>
      <c r="B22" s="13" t="s">
        <v>246</v>
      </c>
      <c r="C22" s="17" t="s">
        <v>245</v>
      </c>
      <c r="D22" s="17" t="s">
        <v>3</v>
      </c>
      <c r="E22" s="17"/>
      <c r="F22" s="13" t="s">
        <v>175</v>
      </c>
      <c r="G22" s="18" t="s">
        <v>240</v>
      </c>
      <c r="H22" s="13" t="s">
        <v>218</v>
      </c>
      <c r="I22" s="13"/>
      <c r="J22" s="13">
        <v>4</v>
      </c>
      <c r="K22" s="13">
        <v>1</v>
      </c>
      <c r="L22" s="13"/>
      <c r="M22" s="13"/>
      <c r="N22" s="13"/>
      <c r="O22" s="19">
        <v>0.07592592592592594</v>
      </c>
      <c r="P22" s="28">
        <v>0.08052083333333333</v>
      </c>
      <c r="Q22" s="29">
        <f t="shared" si="0"/>
        <v>0.004594907407407395</v>
      </c>
      <c r="R22" s="7">
        <v>3</v>
      </c>
      <c r="S22" s="7"/>
      <c r="T22" s="7"/>
      <c r="U22" s="7"/>
      <c r="V22" s="7"/>
      <c r="W22" s="7"/>
      <c r="X22" s="7"/>
      <c r="Y22" s="7"/>
      <c r="Z22" s="7"/>
      <c r="AA22" s="7"/>
      <c r="AB22" s="7">
        <f t="shared" si="1"/>
        <v>3</v>
      </c>
      <c r="AC22" s="28">
        <v>0.0005208333333333333</v>
      </c>
      <c r="AD22" s="28">
        <v>0</v>
      </c>
      <c r="AE22" s="29">
        <f t="shared" si="2"/>
        <v>0.005115740740740728</v>
      </c>
      <c r="AF22" s="51">
        <v>17</v>
      </c>
    </row>
    <row r="23" spans="1:32" ht="12.75">
      <c r="A23" s="35">
        <v>18</v>
      </c>
      <c r="B23" s="13" t="s">
        <v>325</v>
      </c>
      <c r="C23" s="17" t="s">
        <v>257</v>
      </c>
      <c r="D23" s="17" t="s">
        <v>3</v>
      </c>
      <c r="E23" s="17"/>
      <c r="F23" s="13" t="s">
        <v>175</v>
      </c>
      <c r="G23" s="18" t="s">
        <v>240</v>
      </c>
      <c r="H23" s="13" t="s">
        <v>218</v>
      </c>
      <c r="I23" s="13"/>
      <c r="J23" s="13">
        <v>2</v>
      </c>
      <c r="K23" s="13">
        <v>1</v>
      </c>
      <c r="L23" s="13"/>
      <c r="M23" s="13"/>
      <c r="N23" s="13"/>
      <c r="O23" s="19">
        <v>0.07372685185185185</v>
      </c>
      <c r="P23" s="28">
        <v>0.07832175925925926</v>
      </c>
      <c r="Q23" s="29">
        <f t="shared" si="0"/>
        <v>0.004594907407407409</v>
      </c>
      <c r="R23" s="7">
        <v>3</v>
      </c>
      <c r="S23" s="7"/>
      <c r="T23" s="7"/>
      <c r="U23" s="7"/>
      <c r="V23" s="7"/>
      <c r="W23" s="7"/>
      <c r="X23" s="7"/>
      <c r="Y23" s="7"/>
      <c r="Z23" s="7"/>
      <c r="AA23" s="7"/>
      <c r="AB23" s="7">
        <f t="shared" si="1"/>
        <v>3</v>
      </c>
      <c r="AC23" s="28">
        <v>0.0005208333333333333</v>
      </c>
      <c r="AD23" s="28">
        <v>0</v>
      </c>
      <c r="AE23" s="29">
        <f t="shared" si="2"/>
        <v>0.005115740740740742</v>
      </c>
      <c r="AF23" s="51">
        <v>18</v>
      </c>
    </row>
    <row r="24" spans="1:32" ht="12.75">
      <c r="A24" s="35">
        <v>19</v>
      </c>
      <c r="B24" s="13" t="s">
        <v>235</v>
      </c>
      <c r="C24" s="17" t="s">
        <v>234</v>
      </c>
      <c r="D24" s="17" t="s">
        <v>35</v>
      </c>
      <c r="E24" s="17"/>
      <c r="F24" s="13" t="s">
        <v>175</v>
      </c>
      <c r="G24" s="18" t="s">
        <v>219</v>
      </c>
      <c r="H24" s="13" t="s">
        <v>0</v>
      </c>
      <c r="I24" s="13"/>
      <c r="J24" s="13">
        <v>4</v>
      </c>
      <c r="K24" s="13">
        <v>1</v>
      </c>
      <c r="L24" s="13"/>
      <c r="M24" s="13"/>
      <c r="N24" s="13"/>
      <c r="O24" s="19">
        <v>0.0625</v>
      </c>
      <c r="P24" s="28">
        <v>0.06805555555555555</v>
      </c>
      <c r="Q24" s="29">
        <f t="shared" si="0"/>
        <v>0.00555555555555555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>
        <f t="shared" si="1"/>
        <v>0</v>
      </c>
      <c r="AC24" s="28">
        <v>0</v>
      </c>
      <c r="AD24" s="28">
        <v>0</v>
      </c>
      <c r="AE24" s="29">
        <f t="shared" si="2"/>
        <v>0.00555555555555555</v>
      </c>
      <c r="AF24" s="51">
        <v>19</v>
      </c>
    </row>
    <row r="25" spans="1:32" ht="12.75">
      <c r="A25" s="35">
        <v>20</v>
      </c>
      <c r="B25" s="13" t="s">
        <v>191</v>
      </c>
      <c r="C25" s="17" t="s">
        <v>190</v>
      </c>
      <c r="D25" s="17" t="s">
        <v>3</v>
      </c>
      <c r="E25" s="17"/>
      <c r="F25" s="13" t="s">
        <v>175</v>
      </c>
      <c r="G25" s="18" t="s">
        <v>185</v>
      </c>
      <c r="H25" s="13" t="s">
        <v>0</v>
      </c>
      <c r="I25" s="13"/>
      <c r="J25" s="13">
        <v>5</v>
      </c>
      <c r="K25" s="13">
        <v>1</v>
      </c>
      <c r="L25" s="13"/>
      <c r="M25" s="13"/>
      <c r="N25" s="13"/>
      <c r="O25" s="19">
        <v>0.06805555555555555</v>
      </c>
      <c r="P25" s="28">
        <v>0.07140046296296297</v>
      </c>
      <c r="Q25" s="29">
        <f t="shared" si="0"/>
        <v>0.0033449074074074214</v>
      </c>
      <c r="R25" s="7"/>
      <c r="S25" s="7"/>
      <c r="T25" s="7">
        <v>3</v>
      </c>
      <c r="U25" s="7">
        <v>3</v>
      </c>
      <c r="V25" s="7"/>
      <c r="W25" s="7"/>
      <c r="X25" s="7">
        <v>10</v>
      </c>
      <c r="Y25" s="7"/>
      <c r="Z25" s="7"/>
      <c r="AA25" s="7"/>
      <c r="AB25" s="7">
        <f t="shared" si="1"/>
        <v>16</v>
      </c>
      <c r="AC25" s="28">
        <v>0.002777777777777778</v>
      </c>
      <c r="AD25" s="28">
        <v>0</v>
      </c>
      <c r="AE25" s="29">
        <f t="shared" si="2"/>
        <v>0.0061226851851852</v>
      </c>
      <c r="AF25" s="51">
        <v>20</v>
      </c>
    </row>
    <row r="26" spans="1:32" ht="13.5" thickBot="1">
      <c r="A26" s="36">
        <v>21</v>
      </c>
      <c r="B26" s="20" t="s">
        <v>239</v>
      </c>
      <c r="C26" s="21" t="s">
        <v>238</v>
      </c>
      <c r="D26" s="21" t="s">
        <v>35</v>
      </c>
      <c r="E26" s="21"/>
      <c r="F26" s="20" t="s">
        <v>175</v>
      </c>
      <c r="G26" s="22" t="s">
        <v>219</v>
      </c>
      <c r="H26" s="20" t="s">
        <v>0</v>
      </c>
      <c r="I26" s="20"/>
      <c r="J26" s="20">
        <v>3</v>
      </c>
      <c r="K26" s="20">
        <v>1</v>
      </c>
      <c r="L26" s="20"/>
      <c r="M26" s="20"/>
      <c r="N26" s="20"/>
      <c r="O26" s="23">
        <v>0.0625</v>
      </c>
      <c r="P26" s="32">
        <v>0.06740740740740742</v>
      </c>
      <c r="Q26" s="33">
        <f t="shared" si="0"/>
        <v>0.004907407407407416</v>
      </c>
      <c r="R26" s="11"/>
      <c r="S26" s="11"/>
      <c r="T26" s="11"/>
      <c r="U26" s="11"/>
      <c r="V26" s="11"/>
      <c r="W26" s="11"/>
      <c r="X26" s="11">
        <v>10</v>
      </c>
      <c r="Y26" s="11"/>
      <c r="Z26" s="11"/>
      <c r="AA26" s="11"/>
      <c r="AB26" s="11">
        <f t="shared" si="1"/>
        <v>10</v>
      </c>
      <c r="AC26" s="32">
        <v>0.001736111111111111</v>
      </c>
      <c r="AD26" s="32">
        <v>0</v>
      </c>
      <c r="AE26" s="33">
        <f t="shared" si="2"/>
        <v>0.006643518518518527</v>
      </c>
      <c r="AF26" s="52">
        <v>21</v>
      </c>
    </row>
    <row r="27" spans="1:15" s="3" customFormat="1" ht="18.75" customHeight="1">
      <c r="A27" s="6"/>
      <c r="B27" s="106" t="s">
        <v>335</v>
      </c>
      <c r="C27" s="106"/>
      <c r="D27" s="106"/>
      <c r="E27" s="106"/>
      <c r="F27" s="106"/>
      <c r="G27" s="106"/>
      <c r="H27" s="106"/>
      <c r="O27" s="9"/>
    </row>
    <row r="28" spans="1:16" s="3" customFormat="1" ht="18.75" customHeight="1">
      <c r="A28" s="34" t="s">
        <v>293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="3" customFormat="1" ht="8.25" customHeight="1"/>
    <row r="30" spans="1:20" ht="15">
      <c r="A30" s="6" t="str">
        <f>CONCATENATE("Главный секретарь _____________________ /",SignGlSec,"/")</f>
        <v>Главный секретарь _____________________ /О.С.Пашкова СС2К, г. Новокузнецк/</v>
      </c>
      <c r="B30" s="3"/>
      <c r="C30" s="5"/>
      <c r="D30" s="5"/>
      <c r="E30" s="5"/>
      <c r="F30" s="4"/>
      <c r="G30" s="15"/>
      <c r="H30" s="4"/>
      <c r="I30" s="3"/>
      <c r="J30" s="3"/>
      <c r="K30" s="3"/>
      <c r="L30" s="3"/>
      <c r="M30" s="3"/>
      <c r="N30" s="3"/>
      <c r="O30" s="9"/>
      <c r="P30" s="3"/>
      <c r="Q30" s="3"/>
      <c r="R30" s="3"/>
      <c r="S30" s="3"/>
      <c r="T30" s="3"/>
    </row>
    <row r="31" spans="1:17" ht="12.75">
      <c r="A31" s="1"/>
      <c r="C31" s="1"/>
      <c r="D31" s="1"/>
      <c r="E31" s="1"/>
      <c r="G31" s="1"/>
      <c r="O31" s="1"/>
      <c r="Q31" s="1"/>
    </row>
  </sheetData>
  <sheetProtection/>
  <mergeCells count="5">
    <mergeCell ref="A1:AE1"/>
    <mergeCell ref="A2:AE2"/>
    <mergeCell ref="G3:AD3"/>
    <mergeCell ref="A4:AE4"/>
    <mergeCell ref="B27:H27"/>
  </mergeCells>
  <printOptions/>
  <pageMargins left="0.8661417322834646" right="0.3937007874015748" top="0.3937007874015748" bottom="0.3937007874015748" header="0.3937007874015748" footer="0.1968503937007874"/>
  <pageSetup fitToHeight="2" horizontalDpi="600" verticalDpi="600" orientation="landscape" paperSize="9" scale="90" r:id="rId1"/>
  <headerFooter>
    <oddFooter>&amp;LCreated by Секретарь_ST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"/>
  <sheetViews>
    <sheetView zoomScale="95" zoomScaleNormal="95" zoomScalePageLayoutView="0" workbookViewId="0" topLeftCell="A3">
      <selection activeCell="S20" sqref="S20"/>
    </sheetView>
  </sheetViews>
  <sheetFormatPr defaultColWidth="9.140625" defaultRowHeight="12.75" outlineLevelCol="1"/>
  <cols>
    <col min="1" max="1" width="4.00390625" style="2" customWidth="1"/>
    <col min="2" max="2" width="22.00390625" style="1" customWidth="1"/>
    <col min="3" max="3" width="7.7109375" style="2" customWidth="1"/>
    <col min="4" max="4" width="8.421875" style="2" customWidth="1"/>
    <col min="5" max="5" width="5.7109375" style="2" hidden="1" customWidth="1"/>
    <col min="6" max="6" width="5.28125" style="2" hidden="1" customWidth="1"/>
    <col min="7" max="7" width="10.7109375" style="1" hidden="1" customWidth="1" outlineLevel="1"/>
    <col min="8" max="8" width="19.00390625" style="16" customWidth="1" collapsed="1"/>
    <col min="9" max="9" width="20.7109375" style="1" hidden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9.140625" style="1" hidden="1" customWidth="1" outlineLevel="1"/>
    <col min="16" max="16" width="8.7109375" style="12" hidden="1" customWidth="1" collapsed="1"/>
    <col min="17" max="17" width="9.28125" style="1" hidden="1" customWidth="1"/>
    <col min="18" max="18" width="11.28125" style="0" customWidth="1"/>
    <col min="19" max="19" width="4.421875" style="1" customWidth="1"/>
    <col min="20" max="20" width="4.140625" style="1" customWidth="1"/>
    <col min="21" max="21" width="3.8515625" style="1" customWidth="1"/>
    <col min="22" max="23" width="3.7109375" style="1" customWidth="1"/>
    <col min="24" max="24" width="3.8515625" style="1" customWidth="1"/>
    <col min="25" max="25" width="4.00390625" style="1" customWidth="1"/>
    <col min="26" max="26" width="4.28125" style="1" customWidth="1"/>
    <col min="27" max="27" width="4.140625" style="1" customWidth="1"/>
    <col min="28" max="28" width="3.8515625" style="1" customWidth="1"/>
    <col min="29" max="29" width="6.140625" style="1" customWidth="1"/>
    <col min="30" max="30" width="7.7109375" style="1" customWidth="1"/>
    <col min="31" max="31" width="7.28125" style="1" customWidth="1"/>
    <col min="32" max="32" width="7.140625" style="1" customWidth="1"/>
    <col min="33" max="16384" width="9.140625" style="1" customWidth="1"/>
  </cols>
  <sheetData>
    <row r="1" spans="1:32" s="3" customFormat="1" ht="42.75" customHeight="1">
      <c r="A1" s="107" t="str">
        <f>Shapka1</f>
        <v>Комитет по физической культуре, спорту и туризму администрации г.Новокузнецка
Комитет образования и науки администрации г.Новокузнецка
МБОУ ДОД "Городской Дворец детского (юношеского) творчества им.Н.К.Крупской"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</row>
    <row r="2" spans="1:32" s="3" customFormat="1" ht="19.5" customHeight="1">
      <c r="A2" s="108" t="str">
        <f>Shapka2</f>
        <v>Первенство г.Новокузнецка по спортивному туризму на пешеходных дистанциях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1" s="3" customFormat="1" ht="13.5" customHeight="1">
      <c r="A3" s="8" t="str">
        <f>ShapkaData</f>
        <v>20-21 сентября 2014 года</v>
      </c>
      <c r="B3" s="5"/>
      <c r="C3" s="5"/>
      <c r="D3" s="5"/>
      <c r="E3" s="5"/>
      <c r="G3" s="4"/>
      <c r="H3" s="105" t="str">
        <f>пегп</f>
        <v>г.Новокузнецк, Кузнецкий район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2" s="3" customFormat="1" ht="58.5" customHeight="1" thickBot="1">
      <c r="A4" s="110" t="s">
        <v>304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3" ht="96.75" customHeight="1" thickBot="1">
      <c r="A5" s="62" t="s">
        <v>273</v>
      </c>
      <c r="B5" s="63" t="s">
        <v>291</v>
      </c>
      <c r="C5" s="63" t="s">
        <v>275</v>
      </c>
      <c r="D5" s="63" t="s">
        <v>272</v>
      </c>
      <c r="E5" s="63" t="s">
        <v>271</v>
      </c>
      <c r="F5" s="63" t="s">
        <v>270</v>
      </c>
      <c r="G5" s="63" t="s">
        <v>269</v>
      </c>
      <c r="H5" s="63" t="s">
        <v>268</v>
      </c>
      <c r="I5" s="63" t="s">
        <v>267</v>
      </c>
      <c r="J5" s="63" t="s">
        <v>266</v>
      </c>
      <c r="K5" s="63" t="s">
        <v>265</v>
      </c>
      <c r="L5" s="63" t="s">
        <v>264</v>
      </c>
      <c r="M5" s="63" t="s">
        <v>263</v>
      </c>
      <c r="N5" s="63"/>
      <c r="O5" s="63" t="s">
        <v>262</v>
      </c>
      <c r="P5" s="64" t="s">
        <v>274</v>
      </c>
      <c r="Q5" s="63" t="s">
        <v>276</v>
      </c>
      <c r="R5" s="63" t="s">
        <v>277</v>
      </c>
      <c r="S5" s="65" t="s">
        <v>294</v>
      </c>
      <c r="T5" s="65" t="s">
        <v>295</v>
      </c>
      <c r="U5" s="65" t="s">
        <v>296</v>
      </c>
      <c r="V5" s="65" t="s">
        <v>297</v>
      </c>
      <c r="W5" s="65" t="s">
        <v>307</v>
      </c>
      <c r="X5" s="65" t="s">
        <v>308</v>
      </c>
      <c r="Y5" s="65" t="s">
        <v>309</v>
      </c>
      <c r="Z5" s="65" t="s">
        <v>310</v>
      </c>
      <c r="AA5" s="65" t="s">
        <v>311</v>
      </c>
      <c r="AB5" s="65" t="s">
        <v>306</v>
      </c>
      <c r="AC5" s="65" t="s">
        <v>288</v>
      </c>
      <c r="AD5" s="65" t="s">
        <v>290</v>
      </c>
      <c r="AE5" s="68" t="s">
        <v>328</v>
      </c>
      <c r="AF5" s="66" t="s">
        <v>292</v>
      </c>
      <c r="AG5" s="67" t="s">
        <v>302</v>
      </c>
    </row>
    <row r="6" spans="1:33" ht="12.75">
      <c r="A6" s="45">
        <v>1</v>
      </c>
      <c r="B6" s="39" t="s">
        <v>50</v>
      </c>
      <c r="C6" s="38" t="s">
        <v>49</v>
      </c>
      <c r="D6" s="38" t="s">
        <v>38</v>
      </c>
      <c r="E6" s="38"/>
      <c r="F6" s="38" t="s">
        <v>2</v>
      </c>
      <c r="G6" s="39" t="s">
        <v>175</v>
      </c>
      <c r="H6" s="40" t="s">
        <v>34</v>
      </c>
      <c r="I6" s="39" t="s">
        <v>33</v>
      </c>
      <c r="J6" s="39"/>
      <c r="K6" s="39">
        <v>4</v>
      </c>
      <c r="L6" s="39">
        <v>1</v>
      </c>
      <c r="M6" s="39"/>
      <c r="N6" s="39"/>
      <c r="O6" s="39"/>
      <c r="P6" s="41">
        <v>0.059722222222222225</v>
      </c>
      <c r="Q6" s="50">
        <v>0.06244212962962963</v>
      </c>
      <c r="R6" s="43">
        <f aca="true" t="shared" si="0" ref="R6:R18">Q6-P6</f>
        <v>0.002719907407407407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>
        <f aca="true" t="shared" si="1" ref="AC6:AC18">S6+T6+U6+V6+W6+Y6+X6+Z6+AA6+AB6</f>
        <v>0</v>
      </c>
      <c r="AD6" s="42">
        <v>0</v>
      </c>
      <c r="AE6" s="31">
        <v>0</v>
      </c>
      <c r="AF6" s="43">
        <f aca="true" t="shared" si="2" ref="AF6:AF18">R6+AD6</f>
        <v>0.002719907407407407</v>
      </c>
      <c r="AG6" s="57">
        <v>1</v>
      </c>
    </row>
    <row r="7" spans="1:33" ht="12.75">
      <c r="A7" s="35">
        <v>2</v>
      </c>
      <c r="B7" s="13" t="s">
        <v>40</v>
      </c>
      <c r="C7" s="17" t="s">
        <v>39</v>
      </c>
      <c r="D7" s="17" t="s">
        <v>38</v>
      </c>
      <c r="E7" s="17"/>
      <c r="F7" s="13" t="s">
        <v>175</v>
      </c>
      <c r="G7" s="18" t="s">
        <v>34</v>
      </c>
      <c r="H7" s="18" t="s">
        <v>34</v>
      </c>
      <c r="I7" s="13" t="s">
        <v>33</v>
      </c>
      <c r="J7" s="13"/>
      <c r="K7" s="13">
        <v>8</v>
      </c>
      <c r="L7" s="13">
        <v>1</v>
      </c>
      <c r="M7" s="13"/>
      <c r="N7" s="13"/>
      <c r="O7" s="13"/>
      <c r="P7" s="19">
        <v>0.05833333333333333</v>
      </c>
      <c r="Q7" s="28">
        <v>0.06121527777777778</v>
      </c>
      <c r="R7" s="29">
        <f t="shared" si="0"/>
        <v>0.002881944444444451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>
        <f t="shared" si="1"/>
        <v>0</v>
      </c>
      <c r="AD7" s="28">
        <v>0</v>
      </c>
      <c r="AE7" s="28">
        <v>0</v>
      </c>
      <c r="AF7" s="29">
        <f t="shared" si="2"/>
        <v>0.002881944444444451</v>
      </c>
      <c r="AG7" s="51">
        <v>2</v>
      </c>
    </row>
    <row r="8" spans="1:33" ht="12.75">
      <c r="A8" s="35">
        <v>3</v>
      </c>
      <c r="B8" s="13" t="s">
        <v>58</v>
      </c>
      <c r="C8" s="17" t="s">
        <v>57</v>
      </c>
      <c r="D8" s="17" t="s">
        <v>3</v>
      </c>
      <c r="E8" s="17"/>
      <c r="F8" s="13"/>
      <c r="G8" s="18"/>
      <c r="H8" s="18" t="s">
        <v>34</v>
      </c>
      <c r="I8" s="13" t="s">
        <v>33</v>
      </c>
      <c r="J8" s="13"/>
      <c r="K8" s="13">
        <v>11</v>
      </c>
      <c r="L8" s="13">
        <v>1</v>
      </c>
      <c r="M8" s="13"/>
      <c r="N8" s="13"/>
      <c r="O8" s="13"/>
      <c r="P8" s="19">
        <v>0.05381944444444445</v>
      </c>
      <c r="Q8" s="28">
        <v>0.057152777777777775</v>
      </c>
      <c r="R8" s="29">
        <f t="shared" si="0"/>
        <v>0.003333333333333327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>
        <f t="shared" si="1"/>
        <v>0</v>
      </c>
      <c r="AD8" s="28">
        <v>0</v>
      </c>
      <c r="AE8" s="28">
        <v>0</v>
      </c>
      <c r="AF8" s="29">
        <f t="shared" si="2"/>
        <v>0.003333333333333327</v>
      </c>
      <c r="AG8" s="51">
        <v>3</v>
      </c>
    </row>
    <row r="9" spans="1:33" ht="12.75">
      <c r="A9" s="35">
        <v>4</v>
      </c>
      <c r="B9" s="13" t="s">
        <v>207</v>
      </c>
      <c r="C9" s="17" t="s">
        <v>206</v>
      </c>
      <c r="D9" s="17" t="s">
        <v>38</v>
      </c>
      <c r="E9" s="17"/>
      <c r="F9" s="17" t="s">
        <v>2</v>
      </c>
      <c r="G9" s="13" t="s">
        <v>175</v>
      </c>
      <c r="H9" s="18" t="s">
        <v>185</v>
      </c>
      <c r="I9" s="13" t="s">
        <v>0</v>
      </c>
      <c r="J9" s="13"/>
      <c r="K9" s="13">
        <v>8</v>
      </c>
      <c r="L9" s="13">
        <v>1</v>
      </c>
      <c r="M9" s="13"/>
      <c r="N9" s="13"/>
      <c r="O9" s="13"/>
      <c r="P9" s="19">
        <v>0.0699074074074074</v>
      </c>
      <c r="Q9" s="28">
        <v>0.07329861111111112</v>
      </c>
      <c r="R9" s="29">
        <f t="shared" si="0"/>
        <v>0.0033912037037037157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>
        <f t="shared" si="1"/>
        <v>0</v>
      </c>
      <c r="AD9" s="28">
        <v>0</v>
      </c>
      <c r="AE9" s="28">
        <v>0</v>
      </c>
      <c r="AF9" s="29">
        <f t="shared" si="2"/>
        <v>0.0033912037037037157</v>
      </c>
      <c r="AG9" s="51">
        <v>4</v>
      </c>
    </row>
    <row r="10" spans="1:33" ht="12.75">
      <c r="A10" s="35">
        <v>5</v>
      </c>
      <c r="B10" s="13" t="s">
        <v>56</v>
      </c>
      <c r="C10" s="17" t="s">
        <v>55</v>
      </c>
      <c r="D10" s="17" t="s">
        <v>46</v>
      </c>
      <c r="E10" s="17"/>
      <c r="F10" s="17" t="s">
        <v>2</v>
      </c>
      <c r="G10" s="13" t="s">
        <v>175</v>
      </c>
      <c r="H10" s="18" t="s">
        <v>34</v>
      </c>
      <c r="I10" s="13" t="s">
        <v>33</v>
      </c>
      <c r="J10" s="13"/>
      <c r="K10" s="13">
        <v>12</v>
      </c>
      <c r="L10" s="13">
        <v>1</v>
      </c>
      <c r="M10" s="13"/>
      <c r="N10" s="13"/>
      <c r="O10" s="13"/>
      <c r="P10" s="19">
        <v>0.059722222222222225</v>
      </c>
      <c r="Q10" s="28">
        <v>0.06322916666666667</v>
      </c>
      <c r="R10" s="29">
        <f t="shared" si="0"/>
        <v>0.0035069444444444445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>
        <f t="shared" si="1"/>
        <v>0</v>
      </c>
      <c r="AD10" s="28">
        <v>0</v>
      </c>
      <c r="AE10" s="28">
        <v>0</v>
      </c>
      <c r="AF10" s="29">
        <f t="shared" si="2"/>
        <v>0.0035069444444444445</v>
      </c>
      <c r="AG10" s="51">
        <v>5</v>
      </c>
    </row>
    <row r="11" spans="1:33" ht="12.75">
      <c r="A11" s="35">
        <v>6</v>
      </c>
      <c r="B11" s="13" t="s">
        <v>229</v>
      </c>
      <c r="C11" s="17" t="s">
        <v>228</v>
      </c>
      <c r="D11" s="17" t="s">
        <v>35</v>
      </c>
      <c r="E11" s="17"/>
      <c r="F11" s="17" t="s">
        <v>2</v>
      </c>
      <c r="G11" s="13" t="s">
        <v>175</v>
      </c>
      <c r="H11" s="18" t="s">
        <v>329</v>
      </c>
      <c r="I11" s="13" t="s">
        <v>184</v>
      </c>
      <c r="J11" s="13"/>
      <c r="K11" s="13">
        <v>7</v>
      </c>
      <c r="L11" s="13">
        <v>1</v>
      </c>
      <c r="M11" s="13"/>
      <c r="N11" s="13"/>
      <c r="O11" s="13"/>
      <c r="P11" s="19">
        <v>0.07858796296296296</v>
      </c>
      <c r="Q11" s="28">
        <v>0.08231481481481481</v>
      </c>
      <c r="R11" s="29">
        <f t="shared" si="0"/>
        <v>0.003726851851851856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>
        <f t="shared" si="1"/>
        <v>0</v>
      </c>
      <c r="AD11" s="28">
        <v>0</v>
      </c>
      <c r="AE11" s="28">
        <v>0</v>
      </c>
      <c r="AF11" s="29">
        <f t="shared" si="2"/>
        <v>0.003726851851851856</v>
      </c>
      <c r="AG11" s="51">
        <v>6</v>
      </c>
    </row>
    <row r="12" spans="1:33" ht="12.75">
      <c r="A12" s="35">
        <v>7</v>
      </c>
      <c r="B12" s="13" t="s">
        <v>227</v>
      </c>
      <c r="C12" s="17" t="s">
        <v>226</v>
      </c>
      <c r="D12" s="17" t="s">
        <v>35</v>
      </c>
      <c r="E12" s="17"/>
      <c r="F12" s="17" t="s">
        <v>2</v>
      </c>
      <c r="G12" s="13" t="s">
        <v>175</v>
      </c>
      <c r="H12" s="18" t="s">
        <v>329</v>
      </c>
      <c r="I12" s="13" t="s">
        <v>184</v>
      </c>
      <c r="J12" s="13"/>
      <c r="K12" s="13">
        <v>8</v>
      </c>
      <c r="L12" s="13">
        <v>1</v>
      </c>
      <c r="M12" s="13"/>
      <c r="N12" s="13"/>
      <c r="O12" s="13"/>
      <c r="P12" s="19">
        <v>0.07858796296296296</v>
      </c>
      <c r="Q12" s="28">
        <v>0.08255787037037036</v>
      </c>
      <c r="R12" s="29">
        <f t="shared" si="0"/>
        <v>0.003969907407407408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>
        <f t="shared" si="1"/>
        <v>0</v>
      </c>
      <c r="AD12" s="28">
        <v>0</v>
      </c>
      <c r="AE12" s="28">
        <v>0</v>
      </c>
      <c r="AF12" s="29">
        <f t="shared" si="2"/>
        <v>0.003969907407407408</v>
      </c>
      <c r="AG12" s="51">
        <v>7</v>
      </c>
    </row>
    <row r="13" spans="1:33" ht="12.75">
      <c r="A13" s="35">
        <v>8</v>
      </c>
      <c r="B13" s="13" t="s">
        <v>223</v>
      </c>
      <c r="C13" s="17" t="s">
        <v>222</v>
      </c>
      <c r="D13" s="17" t="s">
        <v>35</v>
      </c>
      <c r="E13" s="17"/>
      <c r="F13" s="17" t="s">
        <v>2</v>
      </c>
      <c r="G13" s="13" t="s">
        <v>175</v>
      </c>
      <c r="H13" s="18" t="s">
        <v>329</v>
      </c>
      <c r="I13" s="13" t="s">
        <v>184</v>
      </c>
      <c r="J13" s="13"/>
      <c r="K13" s="13">
        <v>15</v>
      </c>
      <c r="L13" s="13">
        <v>1</v>
      </c>
      <c r="M13" s="13"/>
      <c r="N13" s="13"/>
      <c r="O13" s="13"/>
      <c r="P13" s="19">
        <v>0.08356481481481481</v>
      </c>
      <c r="Q13" s="28">
        <v>0.08756944444444444</v>
      </c>
      <c r="R13" s="29">
        <f t="shared" si="0"/>
        <v>0.004004629629629622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>
        <f t="shared" si="1"/>
        <v>0</v>
      </c>
      <c r="AD13" s="28">
        <v>0</v>
      </c>
      <c r="AE13" s="28">
        <v>0</v>
      </c>
      <c r="AF13" s="29">
        <f t="shared" si="2"/>
        <v>0.004004629629629622</v>
      </c>
      <c r="AG13" s="51">
        <v>8</v>
      </c>
    </row>
    <row r="14" spans="1:33" ht="12.75">
      <c r="A14" s="35">
        <v>9</v>
      </c>
      <c r="B14" s="13" t="s">
        <v>225</v>
      </c>
      <c r="C14" s="17" t="s">
        <v>224</v>
      </c>
      <c r="D14" s="17" t="s">
        <v>35</v>
      </c>
      <c r="E14" s="17"/>
      <c r="F14" s="17" t="s">
        <v>2</v>
      </c>
      <c r="G14" s="13" t="s">
        <v>175</v>
      </c>
      <c r="H14" s="18" t="s">
        <v>329</v>
      </c>
      <c r="I14" s="13" t="s">
        <v>184</v>
      </c>
      <c r="J14" s="13"/>
      <c r="K14" s="13">
        <v>14</v>
      </c>
      <c r="L14" s="13">
        <v>1</v>
      </c>
      <c r="M14" s="13"/>
      <c r="N14" s="13"/>
      <c r="O14" s="13"/>
      <c r="P14" s="19">
        <v>0.08356481481481481</v>
      </c>
      <c r="Q14" s="28">
        <v>0.08766203703703702</v>
      </c>
      <c r="R14" s="29">
        <f t="shared" si="0"/>
        <v>0.0040972222222222104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>
        <f t="shared" si="1"/>
        <v>0</v>
      </c>
      <c r="AD14" s="28">
        <v>0</v>
      </c>
      <c r="AE14" s="28">
        <v>0</v>
      </c>
      <c r="AF14" s="29">
        <f t="shared" si="2"/>
        <v>0.0040972222222222104</v>
      </c>
      <c r="AG14" s="51">
        <v>9</v>
      </c>
    </row>
    <row r="15" spans="1:33" ht="12.75">
      <c r="A15" s="35">
        <v>10</v>
      </c>
      <c r="B15" s="13" t="s">
        <v>248</v>
      </c>
      <c r="C15" s="17" t="s">
        <v>247</v>
      </c>
      <c r="D15" s="17" t="s">
        <v>3</v>
      </c>
      <c r="E15" s="17"/>
      <c r="F15" s="17" t="s">
        <v>2</v>
      </c>
      <c r="G15" s="13" t="s">
        <v>175</v>
      </c>
      <c r="H15" s="18" t="s">
        <v>240</v>
      </c>
      <c r="I15" s="13" t="s">
        <v>33</v>
      </c>
      <c r="J15" s="13"/>
      <c r="K15" s="13">
        <v>20</v>
      </c>
      <c r="L15" s="13">
        <v>1</v>
      </c>
      <c r="M15" s="13"/>
      <c r="N15" s="13"/>
      <c r="O15" s="13"/>
      <c r="P15" s="19">
        <v>0.06597222222222222</v>
      </c>
      <c r="Q15" s="28">
        <v>0.07050925925925926</v>
      </c>
      <c r="R15" s="29">
        <f t="shared" si="0"/>
        <v>0.004537037037037034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>
        <f t="shared" si="1"/>
        <v>0</v>
      </c>
      <c r="AD15" s="28">
        <v>0</v>
      </c>
      <c r="AE15" s="28">
        <v>0</v>
      </c>
      <c r="AF15" s="29">
        <f t="shared" si="2"/>
        <v>0.004537037037037034</v>
      </c>
      <c r="AG15" s="51">
        <v>10</v>
      </c>
    </row>
    <row r="16" spans="1:33" ht="12.75">
      <c r="A16" s="35">
        <v>11</v>
      </c>
      <c r="B16" s="13" t="s">
        <v>11</v>
      </c>
      <c r="C16" s="17" t="s">
        <v>10</v>
      </c>
      <c r="D16" s="17" t="s">
        <v>3</v>
      </c>
      <c r="E16" s="17"/>
      <c r="F16" s="17" t="s">
        <v>2</v>
      </c>
      <c r="G16" s="13" t="s">
        <v>175</v>
      </c>
      <c r="H16" s="18" t="s">
        <v>1</v>
      </c>
      <c r="I16" s="13" t="s">
        <v>218</v>
      </c>
      <c r="J16" s="13"/>
      <c r="K16" s="13">
        <v>7</v>
      </c>
      <c r="L16" s="13">
        <v>1</v>
      </c>
      <c r="M16" s="13"/>
      <c r="N16" s="13"/>
      <c r="O16" s="13"/>
      <c r="P16" s="19">
        <v>0.08090277777777778</v>
      </c>
      <c r="Q16" s="28">
        <v>0.08564814814814814</v>
      </c>
      <c r="R16" s="29">
        <f t="shared" si="0"/>
        <v>0.004745370370370358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>
        <f t="shared" si="1"/>
        <v>0</v>
      </c>
      <c r="AD16" s="28">
        <v>0</v>
      </c>
      <c r="AE16" s="28">
        <v>0</v>
      </c>
      <c r="AF16" s="29">
        <f t="shared" si="2"/>
        <v>0.004745370370370358</v>
      </c>
      <c r="AG16" s="51">
        <v>11</v>
      </c>
    </row>
    <row r="17" spans="1:33" s="3" customFormat="1" ht="15" customHeight="1">
      <c r="A17" s="35">
        <v>12</v>
      </c>
      <c r="B17" s="13" t="s">
        <v>205</v>
      </c>
      <c r="C17" s="17" t="s">
        <v>204</v>
      </c>
      <c r="D17" s="17" t="s">
        <v>124</v>
      </c>
      <c r="E17" s="17"/>
      <c r="F17" s="17" t="s">
        <v>2</v>
      </c>
      <c r="G17" s="13" t="s">
        <v>175</v>
      </c>
      <c r="H17" s="18" t="s">
        <v>185</v>
      </c>
      <c r="I17" s="13" t="s">
        <v>0</v>
      </c>
      <c r="J17" s="13"/>
      <c r="K17" s="13">
        <v>9</v>
      </c>
      <c r="L17" s="13">
        <v>1</v>
      </c>
      <c r="M17" s="13"/>
      <c r="N17" s="13"/>
      <c r="O17" s="13"/>
      <c r="P17" s="19">
        <v>0.0699074074074074</v>
      </c>
      <c r="Q17" s="28">
        <v>0.07363425925925926</v>
      </c>
      <c r="R17" s="29">
        <f t="shared" si="0"/>
        <v>0.003726851851851856</v>
      </c>
      <c r="S17" s="7"/>
      <c r="T17" s="7"/>
      <c r="U17" s="7"/>
      <c r="V17" s="7"/>
      <c r="W17" s="7"/>
      <c r="X17" s="7"/>
      <c r="Y17" s="7">
        <v>10</v>
      </c>
      <c r="Z17" s="7"/>
      <c r="AA17" s="7"/>
      <c r="AB17" s="7"/>
      <c r="AC17" s="7">
        <f t="shared" si="1"/>
        <v>10</v>
      </c>
      <c r="AD17" s="28">
        <v>0.001736111111111111</v>
      </c>
      <c r="AE17" s="28">
        <v>0</v>
      </c>
      <c r="AF17" s="29">
        <f t="shared" si="2"/>
        <v>0.005462962962962967</v>
      </c>
      <c r="AG17" s="51">
        <v>12</v>
      </c>
    </row>
    <row r="18" spans="1:33" s="3" customFormat="1" ht="15" customHeight="1" thickBot="1">
      <c r="A18" s="36">
        <v>13</v>
      </c>
      <c r="B18" s="20" t="s">
        <v>9</v>
      </c>
      <c r="C18" s="21" t="s">
        <v>8</v>
      </c>
      <c r="D18" s="21" t="s">
        <v>3</v>
      </c>
      <c r="E18" s="21"/>
      <c r="F18" s="21" t="s">
        <v>2</v>
      </c>
      <c r="G18" s="20" t="s">
        <v>175</v>
      </c>
      <c r="H18" s="22" t="s">
        <v>1</v>
      </c>
      <c r="I18" s="20" t="s">
        <v>218</v>
      </c>
      <c r="J18" s="20"/>
      <c r="K18" s="20">
        <v>8</v>
      </c>
      <c r="L18" s="20">
        <v>1</v>
      </c>
      <c r="M18" s="20"/>
      <c r="N18" s="20"/>
      <c r="O18" s="20"/>
      <c r="P18" s="23">
        <v>0.08090277777777778</v>
      </c>
      <c r="Q18" s="32">
        <v>0.08622685185185186</v>
      </c>
      <c r="R18" s="33">
        <f t="shared" si="0"/>
        <v>0.005324074074074078</v>
      </c>
      <c r="S18" s="11"/>
      <c r="T18" s="11"/>
      <c r="U18" s="11"/>
      <c r="V18" s="11"/>
      <c r="W18" s="11"/>
      <c r="X18" s="11"/>
      <c r="Y18" s="11">
        <v>10</v>
      </c>
      <c r="Z18" s="11"/>
      <c r="AA18" s="11"/>
      <c r="AB18" s="11">
        <v>3</v>
      </c>
      <c r="AC18" s="11">
        <f t="shared" si="1"/>
        <v>13</v>
      </c>
      <c r="AD18" s="32">
        <v>0.0022569444444444447</v>
      </c>
      <c r="AE18" s="32">
        <v>0</v>
      </c>
      <c r="AF18" s="33">
        <f t="shared" si="2"/>
        <v>0.007581018518518523</v>
      </c>
      <c r="AG18" s="52">
        <v>13</v>
      </c>
    </row>
    <row r="19" spans="1:33" s="3" customFormat="1" ht="15" customHeight="1" thickBot="1">
      <c r="A19" s="53"/>
      <c r="B19" s="106" t="s">
        <v>335</v>
      </c>
      <c r="C19" s="106"/>
      <c r="D19" s="106"/>
      <c r="E19" s="106"/>
      <c r="F19" s="106"/>
      <c r="G19" s="106"/>
      <c r="H19" s="106"/>
      <c r="I19" s="54"/>
      <c r="J19" s="54"/>
      <c r="K19" s="54"/>
      <c r="L19" s="54"/>
      <c r="M19" s="54"/>
      <c r="N19" s="54"/>
      <c r="O19" s="54"/>
      <c r="P19" s="88"/>
      <c r="Q19" s="89"/>
      <c r="R19" s="90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89"/>
      <c r="AE19" s="89"/>
      <c r="AF19" s="90"/>
      <c r="AG19" s="55"/>
    </row>
    <row r="20" spans="1:17" s="3" customFormat="1" ht="18.75" customHeight="1">
      <c r="A20" s="34" t="s">
        <v>293</v>
      </c>
      <c r="B20" s="34"/>
      <c r="C20" s="34"/>
      <c r="D20" s="34"/>
      <c r="E20" s="34"/>
      <c r="F20" s="34"/>
      <c r="G20" s="34"/>
      <c r="H20" s="34"/>
      <c r="I20" s="56"/>
      <c r="J20" s="56"/>
      <c r="K20" s="56"/>
      <c r="L20" s="56"/>
      <c r="M20" s="56"/>
      <c r="N20" s="56"/>
      <c r="O20" s="56"/>
      <c r="P20" s="56"/>
      <c r="Q20" s="56"/>
    </row>
    <row r="21" s="3" customFormat="1" ht="6" customHeight="1"/>
    <row r="22" spans="1:21" ht="15">
      <c r="A22" s="6" t="str">
        <f>CONCATENATE("Главный секретарь _____________________ /",SignGlSec,"/")</f>
        <v>Главный секретарь _____________________ /О.С.Пашкова СС2К, г. Новокузнецк/</v>
      </c>
      <c r="B22" s="3"/>
      <c r="C22" s="5"/>
      <c r="D22" s="5"/>
      <c r="E22" s="5"/>
      <c r="F22" s="3"/>
      <c r="G22" s="4"/>
      <c r="H22" s="15"/>
      <c r="I22" s="4"/>
      <c r="J22" s="3"/>
      <c r="K22" s="3"/>
      <c r="L22" s="3"/>
      <c r="M22" s="3"/>
      <c r="N22" s="3"/>
      <c r="O22" s="3"/>
      <c r="P22" s="9"/>
      <c r="Q22" s="3"/>
      <c r="R22" s="3"/>
      <c r="S22" s="3"/>
      <c r="T22" s="3"/>
      <c r="U22" s="3"/>
    </row>
    <row r="23" spans="1:18" ht="12.75">
      <c r="A23" s="1"/>
      <c r="C23" s="1"/>
      <c r="D23" s="1"/>
      <c r="E23" s="1"/>
      <c r="F23" s="1"/>
      <c r="H23" s="1"/>
      <c r="P23" s="1"/>
      <c r="R23" s="1"/>
    </row>
  </sheetData>
  <sheetProtection/>
  <mergeCells count="5">
    <mergeCell ref="A1:AF1"/>
    <mergeCell ref="A2:AF2"/>
    <mergeCell ref="H3:AE3"/>
    <mergeCell ref="A4:AF4"/>
    <mergeCell ref="B19:H19"/>
  </mergeCells>
  <printOptions/>
  <pageMargins left="0.74" right="0.3937007874015748" top="0.3937007874015748" bottom="0.3937007874015748" header="0.3937007874015748" footer="0.1968503937007874"/>
  <pageSetup fitToHeight="2" horizontalDpi="600" verticalDpi="600" orientation="landscape" paperSize="9" scale="90" r:id="rId1"/>
  <headerFooter>
    <oddFooter>&amp;LCreated by Секретарь_ST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6"/>
  <sheetViews>
    <sheetView zoomScalePageLayoutView="0" workbookViewId="0" topLeftCell="A4">
      <selection activeCell="AJ21" sqref="AJ21"/>
    </sheetView>
  </sheetViews>
  <sheetFormatPr defaultColWidth="9.140625" defaultRowHeight="12.75" outlineLevelCol="1"/>
  <cols>
    <col min="1" max="1" width="4.00390625" style="2" customWidth="1"/>
    <col min="2" max="2" width="21.8515625" style="1" customWidth="1"/>
    <col min="3" max="3" width="7.28125" style="2" customWidth="1"/>
    <col min="4" max="4" width="7.7109375" style="2" hidden="1" customWidth="1"/>
    <col min="5" max="5" width="5.7109375" style="2" hidden="1" customWidth="1"/>
    <col min="6" max="6" width="5.28125" style="2" customWidth="1"/>
    <col min="7" max="7" width="11.8515625" style="1" customWidth="1" outlineLevel="1"/>
    <col min="8" max="8" width="15.57421875" style="16" customWidth="1"/>
    <col min="9" max="9" width="20.7109375" style="1" hidden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9.140625" style="1" hidden="1" customWidth="1" outlineLevel="1"/>
    <col min="16" max="16" width="8.7109375" style="12" hidden="1" customWidth="1" collapsed="1"/>
    <col min="17" max="17" width="9.28125" style="1" hidden="1" customWidth="1"/>
    <col min="18" max="18" width="10.7109375" style="0" hidden="1" customWidth="1"/>
    <col min="19" max="19" width="4.421875" style="1" hidden="1" customWidth="1"/>
    <col min="20" max="20" width="4.140625" style="1" hidden="1" customWidth="1"/>
    <col min="21" max="21" width="3.8515625" style="1" hidden="1" customWidth="1"/>
    <col min="22" max="23" width="3.7109375" style="1" hidden="1" customWidth="1"/>
    <col min="24" max="24" width="3.8515625" style="1" hidden="1" customWidth="1"/>
    <col min="25" max="25" width="4.00390625" style="1" hidden="1" customWidth="1"/>
    <col min="26" max="26" width="4.28125" style="1" hidden="1" customWidth="1"/>
    <col min="27" max="27" width="4.140625" style="1" hidden="1" customWidth="1"/>
    <col min="28" max="28" width="3.8515625" style="1" hidden="1" customWidth="1"/>
    <col min="29" max="29" width="6.140625" style="1" hidden="1" customWidth="1"/>
    <col min="30" max="30" width="7.7109375" style="1" hidden="1" customWidth="1"/>
    <col min="31" max="31" width="4.140625" style="1" hidden="1" customWidth="1"/>
    <col min="32" max="32" width="9.57421875" style="1" customWidth="1"/>
    <col min="33" max="16384" width="9.140625" style="1" customWidth="1"/>
  </cols>
  <sheetData>
    <row r="1" spans="1:34" s="3" customFormat="1" ht="60.75" customHeight="1">
      <c r="A1" s="107" t="str">
        <f>Shapka1</f>
        <v>Комитет по физической культуре, спорту и туризму администрации г.Новокузнецка
Комитет образования и науки администрации г.Новокузнецка
МБОУ ДОД "Городской Дворец детского (юношеского) творчества им.Н.К.Крупской"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</row>
    <row r="2" spans="1:34" s="3" customFormat="1" ht="19.5" customHeight="1">
      <c r="A2" s="108" t="str">
        <f>Shapka2</f>
        <v>Первенство г.Новокузнецка по спортивному туризму на пешеходных дистанциях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s="3" customFormat="1" ht="13.5" customHeight="1">
      <c r="A3" s="8" t="str">
        <f>ShapkaData</f>
        <v>20-21 сентября 2014 года</v>
      </c>
      <c r="B3" s="5"/>
      <c r="C3" s="5"/>
      <c r="D3" s="5"/>
      <c r="E3" s="5"/>
      <c r="G3" s="4"/>
      <c r="H3" s="105" t="str">
        <f>ShapkaWhere</f>
        <v>г.Новокузнецк, Кузнецкий район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</row>
    <row r="4" spans="1:34" s="3" customFormat="1" ht="54.75" customHeight="1" thickBot="1">
      <c r="A4" s="110" t="s">
        <v>305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</row>
    <row r="5" spans="1:34" ht="66" customHeight="1" thickBot="1">
      <c r="A5" s="69" t="s">
        <v>273</v>
      </c>
      <c r="B5" s="70" t="s">
        <v>291</v>
      </c>
      <c r="C5" s="70" t="s">
        <v>275</v>
      </c>
      <c r="D5" s="70" t="s">
        <v>272</v>
      </c>
      <c r="E5" s="70" t="s">
        <v>271</v>
      </c>
      <c r="F5" s="70" t="s">
        <v>270</v>
      </c>
      <c r="G5" s="70" t="s">
        <v>269</v>
      </c>
      <c r="H5" s="70" t="s">
        <v>268</v>
      </c>
      <c r="I5" s="70" t="s">
        <v>267</v>
      </c>
      <c r="J5" s="70" t="s">
        <v>266</v>
      </c>
      <c r="K5" s="70" t="s">
        <v>265</v>
      </c>
      <c r="L5" s="70" t="s">
        <v>264</v>
      </c>
      <c r="M5" s="70" t="s">
        <v>263</v>
      </c>
      <c r="N5" s="70"/>
      <c r="O5" s="70" t="s">
        <v>262</v>
      </c>
      <c r="P5" s="71" t="s">
        <v>274</v>
      </c>
      <c r="Q5" s="70" t="s">
        <v>276</v>
      </c>
      <c r="R5" s="70" t="s">
        <v>277</v>
      </c>
      <c r="S5" s="72" t="s">
        <v>294</v>
      </c>
      <c r="T5" s="72" t="s">
        <v>295</v>
      </c>
      <c r="U5" s="72" t="s">
        <v>296</v>
      </c>
      <c r="V5" s="72" t="s">
        <v>297</v>
      </c>
      <c r="W5" s="72" t="s">
        <v>307</v>
      </c>
      <c r="X5" s="72" t="s">
        <v>308</v>
      </c>
      <c r="Y5" s="72" t="s">
        <v>309</v>
      </c>
      <c r="Z5" s="72" t="s">
        <v>310</v>
      </c>
      <c r="AA5" s="72" t="s">
        <v>311</v>
      </c>
      <c r="AB5" s="72" t="s">
        <v>306</v>
      </c>
      <c r="AC5" s="72" t="s">
        <v>288</v>
      </c>
      <c r="AD5" s="72" t="s">
        <v>290</v>
      </c>
      <c r="AE5" s="68" t="s">
        <v>289</v>
      </c>
      <c r="AF5" s="72" t="s">
        <v>292</v>
      </c>
      <c r="AG5" s="70" t="s">
        <v>313</v>
      </c>
      <c r="AH5" s="74" t="s">
        <v>302</v>
      </c>
    </row>
    <row r="6" spans="1:34" ht="12.75">
      <c r="A6" s="45">
        <v>1</v>
      </c>
      <c r="B6" s="39" t="s">
        <v>52</v>
      </c>
      <c r="C6" s="38" t="s">
        <v>51</v>
      </c>
      <c r="D6" s="38" t="s">
        <v>46</v>
      </c>
      <c r="E6" s="38"/>
      <c r="F6" s="38" t="s">
        <v>12</v>
      </c>
      <c r="G6" s="39" t="s">
        <v>175</v>
      </c>
      <c r="H6" s="40" t="s">
        <v>34</v>
      </c>
      <c r="I6" s="39" t="s">
        <v>33</v>
      </c>
      <c r="J6" s="39"/>
      <c r="K6" s="39">
        <v>3</v>
      </c>
      <c r="L6" s="39">
        <v>1</v>
      </c>
      <c r="M6" s="39"/>
      <c r="N6" s="39"/>
      <c r="O6" s="39"/>
      <c r="P6" s="41">
        <v>0.05520833333333333</v>
      </c>
      <c r="Q6" s="42">
        <v>0.05771990740740741</v>
      </c>
      <c r="R6" s="43">
        <f aca="true" t="shared" si="0" ref="R6:R21">Q6-P6</f>
        <v>0.002511574074074076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>
        <f aca="true" t="shared" si="1" ref="AC6:AC21">S6+T6+U6+V6+W6+Y6+X6+Z6+AA6+AB6</f>
        <v>0</v>
      </c>
      <c r="AD6" s="42">
        <v>0</v>
      </c>
      <c r="AE6" s="44"/>
      <c r="AF6" s="43">
        <f aca="true" t="shared" si="2" ref="AF6:AF21">R6+AD6</f>
        <v>0.002511574074074076</v>
      </c>
      <c r="AG6" s="113">
        <f>SUM(AF6:AF9)</f>
        <v>0.010254629629629634</v>
      </c>
      <c r="AH6" s="116" t="s">
        <v>66</v>
      </c>
    </row>
    <row r="7" spans="1:34" ht="12.75">
      <c r="A7" s="35">
        <v>2</v>
      </c>
      <c r="B7" s="13" t="s">
        <v>48</v>
      </c>
      <c r="C7" s="17" t="s">
        <v>47</v>
      </c>
      <c r="D7" s="17" t="s">
        <v>46</v>
      </c>
      <c r="E7" s="17"/>
      <c r="F7" s="17" t="s">
        <v>12</v>
      </c>
      <c r="G7" s="13" t="s">
        <v>175</v>
      </c>
      <c r="H7" s="18" t="s">
        <v>34</v>
      </c>
      <c r="I7" s="13" t="s">
        <v>33</v>
      </c>
      <c r="J7" s="13"/>
      <c r="K7" s="13">
        <v>5</v>
      </c>
      <c r="L7" s="13">
        <v>1</v>
      </c>
      <c r="M7" s="13"/>
      <c r="N7" s="13"/>
      <c r="O7" s="13"/>
      <c r="P7" s="19">
        <v>0.05520833333333333</v>
      </c>
      <c r="Q7" s="28">
        <v>0.05775462962962963</v>
      </c>
      <c r="R7" s="29">
        <f t="shared" si="0"/>
        <v>0.0025462962962962965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>
        <f t="shared" si="1"/>
        <v>0</v>
      </c>
      <c r="AD7" s="28">
        <v>0</v>
      </c>
      <c r="AE7" s="7"/>
      <c r="AF7" s="29">
        <f t="shared" si="2"/>
        <v>0.0025462962962962965</v>
      </c>
      <c r="AG7" s="114"/>
      <c r="AH7" s="117"/>
    </row>
    <row r="8" spans="1:34" ht="12.75">
      <c r="A8" s="35">
        <v>3</v>
      </c>
      <c r="B8" s="13" t="s">
        <v>54</v>
      </c>
      <c r="C8" s="17" t="s">
        <v>53</v>
      </c>
      <c r="D8" s="17" t="s">
        <v>46</v>
      </c>
      <c r="E8" s="17"/>
      <c r="F8" s="17" t="s">
        <v>12</v>
      </c>
      <c r="G8" s="13" t="s">
        <v>175</v>
      </c>
      <c r="H8" s="18" t="s">
        <v>34</v>
      </c>
      <c r="I8" s="13" t="s">
        <v>33</v>
      </c>
      <c r="J8" s="13"/>
      <c r="K8" s="13">
        <v>2</v>
      </c>
      <c r="L8" s="13">
        <v>1</v>
      </c>
      <c r="M8" s="13"/>
      <c r="N8" s="13"/>
      <c r="O8" s="13"/>
      <c r="P8" s="19">
        <v>0.05381944444444445</v>
      </c>
      <c r="Q8" s="28">
        <v>0.05637731481481482</v>
      </c>
      <c r="R8" s="29">
        <f t="shared" si="0"/>
        <v>0.00255787037037037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>
        <f t="shared" si="1"/>
        <v>0</v>
      </c>
      <c r="AD8" s="28">
        <v>0</v>
      </c>
      <c r="AE8" s="7"/>
      <c r="AF8" s="29">
        <f t="shared" si="2"/>
        <v>0.00255787037037037</v>
      </c>
      <c r="AG8" s="114"/>
      <c r="AH8" s="117"/>
    </row>
    <row r="9" spans="1:34" ht="13.5" thickBot="1">
      <c r="A9" s="36">
        <v>4</v>
      </c>
      <c r="B9" s="20" t="s">
        <v>62</v>
      </c>
      <c r="C9" s="21" t="s">
        <v>61</v>
      </c>
      <c r="D9" s="21" t="s">
        <v>38</v>
      </c>
      <c r="E9" s="21"/>
      <c r="F9" s="21" t="s">
        <v>12</v>
      </c>
      <c r="G9" s="20" t="s">
        <v>175</v>
      </c>
      <c r="H9" s="22" t="s">
        <v>34</v>
      </c>
      <c r="I9" s="20" t="s">
        <v>33</v>
      </c>
      <c r="J9" s="20"/>
      <c r="K9" s="20">
        <v>1</v>
      </c>
      <c r="L9" s="20">
        <v>1</v>
      </c>
      <c r="M9" s="20"/>
      <c r="N9" s="20"/>
      <c r="O9" s="20"/>
      <c r="P9" s="23">
        <v>0.052083333333333336</v>
      </c>
      <c r="Q9" s="32">
        <v>0.05472222222222223</v>
      </c>
      <c r="R9" s="33">
        <f t="shared" si="0"/>
        <v>0.002638888888888892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>
        <f t="shared" si="1"/>
        <v>0</v>
      </c>
      <c r="AD9" s="32">
        <v>0</v>
      </c>
      <c r="AE9" s="11"/>
      <c r="AF9" s="33">
        <f t="shared" si="2"/>
        <v>0.002638888888888892</v>
      </c>
      <c r="AG9" s="115"/>
      <c r="AH9" s="118"/>
    </row>
    <row r="10" spans="1:34" ht="12.75">
      <c r="A10" s="45">
        <v>5</v>
      </c>
      <c r="B10" s="39" t="s">
        <v>193</v>
      </c>
      <c r="C10" s="38" t="s">
        <v>192</v>
      </c>
      <c r="D10" s="38" t="s">
        <v>38</v>
      </c>
      <c r="E10" s="38"/>
      <c r="F10" s="38" t="s">
        <v>12</v>
      </c>
      <c r="G10" s="39" t="s">
        <v>175</v>
      </c>
      <c r="H10" s="40" t="s">
        <v>185</v>
      </c>
      <c r="I10" s="39" t="s">
        <v>0</v>
      </c>
      <c r="J10" s="39"/>
      <c r="K10" s="39">
        <v>11</v>
      </c>
      <c r="L10" s="39">
        <v>1</v>
      </c>
      <c r="M10" s="39"/>
      <c r="N10" s="39"/>
      <c r="O10" s="39"/>
      <c r="P10" s="41">
        <v>0.06597222222222222</v>
      </c>
      <c r="Q10" s="42">
        <v>0.068125</v>
      </c>
      <c r="R10" s="43">
        <f t="shared" si="0"/>
        <v>0.0021527777777777812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>
        <f t="shared" si="1"/>
        <v>0</v>
      </c>
      <c r="AD10" s="42">
        <v>0</v>
      </c>
      <c r="AE10" s="44"/>
      <c r="AF10" s="43">
        <f t="shared" si="2"/>
        <v>0.0021527777777777812</v>
      </c>
      <c r="AG10" s="113">
        <f>SUM(AF10:AF13)</f>
        <v>0.014085648148148174</v>
      </c>
      <c r="AH10" s="116" t="s">
        <v>38</v>
      </c>
    </row>
    <row r="11" spans="1:34" ht="12.75">
      <c r="A11" s="35">
        <v>6</v>
      </c>
      <c r="B11" s="13" t="s">
        <v>189</v>
      </c>
      <c r="C11" s="17" t="s">
        <v>188</v>
      </c>
      <c r="D11" s="17" t="s">
        <v>3</v>
      </c>
      <c r="E11" s="17"/>
      <c r="F11" s="17" t="s">
        <v>12</v>
      </c>
      <c r="G11" s="13" t="s">
        <v>175</v>
      </c>
      <c r="H11" s="18" t="s">
        <v>185</v>
      </c>
      <c r="I11" s="13" t="s">
        <v>0</v>
      </c>
      <c r="J11" s="13"/>
      <c r="K11" s="13">
        <v>7</v>
      </c>
      <c r="L11" s="13">
        <v>1</v>
      </c>
      <c r="M11" s="13"/>
      <c r="N11" s="13"/>
      <c r="O11" s="13"/>
      <c r="P11" s="19">
        <v>0.06805555555555555</v>
      </c>
      <c r="Q11" s="28">
        <v>0.07113425925925926</v>
      </c>
      <c r="R11" s="29">
        <f t="shared" si="0"/>
        <v>0.0030787037037037085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>
        <f t="shared" si="1"/>
        <v>0</v>
      </c>
      <c r="AD11" s="28">
        <v>0</v>
      </c>
      <c r="AE11" s="7"/>
      <c r="AF11" s="29">
        <f t="shared" si="2"/>
        <v>0.0030787037037037085</v>
      </c>
      <c r="AG11" s="114"/>
      <c r="AH11" s="117"/>
    </row>
    <row r="12" spans="1:34" ht="12.75">
      <c r="A12" s="35">
        <v>7</v>
      </c>
      <c r="B12" s="13" t="s">
        <v>207</v>
      </c>
      <c r="C12" s="17" t="s">
        <v>206</v>
      </c>
      <c r="D12" s="17" t="s">
        <v>38</v>
      </c>
      <c r="E12" s="17"/>
      <c r="F12" s="17" t="s">
        <v>2</v>
      </c>
      <c r="G12" s="13" t="s">
        <v>175</v>
      </c>
      <c r="H12" s="18" t="s">
        <v>185</v>
      </c>
      <c r="I12" s="13" t="s">
        <v>0</v>
      </c>
      <c r="J12" s="13"/>
      <c r="K12" s="13">
        <v>8</v>
      </c>
      <c r="L12" s="13">
        <v>1</v>
      </c>
      <c r="M12" s="13"/>
      <c r="N12" s="13"/>
      <c r="O12" s="13"/>
      <c r="P12" s="19">
        <v>0.0699074074074074</v>
      </c>
      <c r="Q12" s="28">
        <v>0.07329861111111112</v>
      </c>
      <c r="R12" s="29">
        <f t="shared" si="0"/>
        <v>0.0033912037037037157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>
        <f t="shared" si="1"/>
        <v>0</v>
      </c>
      <c r="AD12" s="28">
        <v>0</v>
      </c>
      <c r="AE12" s="7"/>
      <c r="AF12" s="29">
        <f t="shared" si="2"/>
        <v>0.0033912037037037157</v>
      </c>
      <c r="AG12" s="114"/>
      <c r="AH12" s="117"/>
    </row>
    <row r="13" spans="1:34" ht="13.5" thickBot="1">
      <c r="A13" s="36">
        <v>8</v>
      </c>
      <c r="B13" s="20" t="s">
        <v>205</v>
      </c>
      <c r="C13" s="21" t="s">
        <v>204</v>
      </c>
      <c r="D13" s="21" t="s">
        <v>124</v>
      </c>
      <c r="E13" s="21"/>
      <c r="F13" s="21" t="s">
        <v>2</v>
      </c>
      <c r="G13" s="20" t="s">
        <v>175</v>
      </c>
      <c r="H13" s="22" t="s">
        <v>185</v>
      </c>
      <c r="I13" s="20" t="s">
        <v>0</v>
      </c>
      <c r="J13" s="20"/>
      <c r="K13" s="20">
        <v>9</v>
      </c>
      <c r="L13" s="20">
        <v>1</v>
      </c>
      <c r="M13" s="20"/>
      <c r="N13" s="20"/>
      <c r="O13" s="20"/>
      <c r="P13" s="23">
        <v>0.0699074074074074</v>
      </c>
      <c r="Q13" s="32">
        <v>0.07363425925925926</v>
      </c>
      <c r="R13" s="33">
        <f t="shared" si="0"/>
        <v>0.003726851851851856</v>
      </c>
      <c r="S13" s="11"/>
      <c r="T13" s="11"/>
      <c r="U13" s="11"/>
      <c r="V13" s="11"/>
      <c r="W13" s="11"/>
      <c r="X13" s="11"/>
      <c r="Y13" s="11">
        <v>10</v>
      </c>
      <c r="Z13" s="11"/>
      <c r="AA13" s="11"/>
      <c r="AB13" s="11"/>
      <c r="AC13" s="11">
        <f t="shared" si="1"/>
        <v>10</v>
      </c>
      <c r="AD13" s="32">
        <v>0.001736111111111111</v>
      </c>
      <c r="AE13" s="11"/>
      <c r="AF13" s="33">
        <f t="shared" si="2"/>
        <v>0.005462962962962967</v>
      </c>
      <c r="AG13" s="115"/>
      <c r="AH13" s="118"/>
    </row>
    <row r="14" spans="1:34" ht="12.75">
      <c r="A14" s="45">
        <v>9</v>
      </c>
      <c r="B14" s="39" t="s">
        <v>231</v>
      </c>
      <c r="C14" s="38" t="s">
        <v>230</v>
      </c>
      <c r="D14" s="38" t="s">
        <v>35</v>
      </c>
      <c r="E14" s="38"/>
      <c r="F14" s="38" t="s">
        <v>12</v>
      </c>
      <c r="G14" s="39" t="s">
        <v>175</v>
      </c>
      <c r="H14" s="40" t="s">
        <v>1</v>
      </c>
      <c r="I14" s="39" t="s">
        <v>184</v>
      </c>
      <c r="J14" s="39"/>
      <c r="K14" s="39">
        <v>6</v>
      </c>
      <c r="L14" s="39">
        <v>1</v>
      </c>
      <c r="M14" s="39"/>
      <c r="N14" s="39"/>
      <c r="O14" s="39"/>
      <c r="P14" s="41">
        <v>0.07175925925925926</v>
      </c>
      <c r="Q14" s="42">
        <v>0.07494212962962964</v>
      </c>
      <c r="R14" s="43">
        <f t="shared" si="0"/>
        <v>0.0031828703703703776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>
        <f t="shared" si="1"/>
        <v>0</v>
      </c>
      <c r="AD14" s="42">
        <v>0</v>
      </c>
      <c r="AE14" s="44"/>
      <c r="AF14" s="43">
        <f t="shared" si="2"/>
        <v>0.0031828703703703776</v>
      </c>
      <c r="AG14" s="113">
        <f>SUM(AF14:AF17)</f>
        <v>0.01466435185185186</v>
      </c>
      <c r="AH14" s="116" t="s">
        <v>46</v>
      </c>
    </row>
    <row r="15" spans="1:34" ht="12.75">
      <c r="A15" s="35">
        <v>10</v>
      </c>
      <c r="B15" s="13" t="s">
        <v>229</v>
      </c>
      <c r="C15" s="17" t="s">
        <v>228</v>
      </c>
      <c r="D15" s="17" t="s">
        <v>35</v>
      </c>
      <c r="E15" s="17"/>
      <c r="F15" s="17" t="s">
        <v>2</v>
      </c>
      <c r="G15" s="13" t="s">
        <v>175</v>
      </c>
      <c r="H15" s="18" t="s">
        <v>1</v>
      </c>
      <c r="I15" s="13" t="s">
        <v>184</v>
      </c>
      <c r="J15" s="13"/>
      <c r="K15" s="13">
        <v>7</v>
      </c>
      <c r="L15" s="13">
        <v>1</v>
      </c>
      <c r="M15" s="13"/>
      <c r="N15" s="13"/>
      <c r="O15" s="13"/>
      <c r="P15" s="19">
        <v>0.07858796296296296</v>
      </c>
      <c r="Q15" s="28">
        <v>0.08231481481481481</v>
      </c>
      <c r="R15" s="29">
        <f t="shared" si="0"/>
        <v>0.003726851851851856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>
        <f t="shared" si="1"/>
        <v>0</v>
      </c>
      <c r="AD15" s="28">
        <v>0</v>
      </c>
      <c r="AE15" s="7"/>
      <c r="AF15" s="29">
        <f t="shared" si="2"/>
        <v>0.003726851851851856</v>
      </c>
      <c r="AG15" s="114"/>
      <c r="AH15" s="117"/>
    </row>
    <row r="16" spans="1:34" ht="12.75">
      <c r="A16" s="35">
        <v>11</v>
      </c>
      <c r="B16" s="13" t="s">
        <v>233</v>
      </c>
      <c r="C16" s="17" t="s">
        <v>232</v>
      </c>
      <c r="D16" s="17" t="s">
        <v>35</v>
      </c>
      <c r="E16" s="17"/>
      <c r="F16" s="17" t="s">
        <v>12</v>
      </c>
      <c r="G16" s="13" t="s">
        <v>175</v>
      </c>
      <c r="H16" s="18" t="s">
        <v>1</v>
      </c>
      <c r="I16" s="13" t="s">
        <v>184</v>
      </c>
      <c r="J16" s="13"/>
      <c r="K16" s="13">
        <v>5</v>
      </c>
      <c r="L16" s="13">
        <v>1</v>
      </c>
      <c r="M16" s="13"/>
      <c r="N16" s="13"/>
      <c r="O16" s="13"/>
      <c r="P16" s="19">
        <v>0.07175925925925926</v>
      </c>
      <c r="Q16" s="28">
        <v>0.07502314814814814</v>
      </c>
      <c r="R16" s="29">
        <f t="shared" si="0"/>
        <v>0.0032638888888888856</v>
      </c>
      <c r="S16" s="7"/>
      <c r="T16" s="7"/>
      <c r="U16" s="7"/>
      <c r="V16" s="7">
        <v>3</v>
      </c>
      <c r="W16" s="7"/>
      <c r="X16" s="7"/>
      <c r="Y16" s="7"/>
      <c r="Z16" s="7"/>
      <c r="AA16" s="7"/>
      <c r="AB16" s="7"/>
      <c r="AC16" s="7">
        <f t="shared" si="1"/>
        <v>3</v>
      </c>
      <c r="AD16" s="28">
        <v>0.0005208333333333333</v>
      </c>
      <c r="AE16" s="7"/>
      <c r="AF16" s="29">
        <f t="shared" si="2"/>
        <v>0.003784722222222219</v>
      </c>
      <c r="AG16" s="114"/>
      <c r="AH16" s="117"/>
    </row>
    <row r="17" spans="1:34" ht="13.5" thickBot="1">
      <c r="A17" s="36">
        <v>12</v>
      </c>
      <c r="B17" s="20" t="s">
        <v>227</v>
      </c>
      <c r="C17" s="21" t="s">
        <v>226</v>
      </c>
      <c r="D17" s="21" t="s">
        <v>35</v>
      </c>
      <c r="E17" s="21"/>
      <c r="F17" s="21" t="s">
        <v>2</v>
      </c>
      <c r="G17" s="20" t="s">
        <v>175</v>
      </c>
      <c r="H17" s="22" t="s">
        <v>1</v>
      </c>
      <c r="I17" s="20" t="s">
        <v>184</v>
      </c>
      <c r="J17" s="20"/>
      <c r="K17" s="20">
        <v>8</v>
      </c>
      <c r="L17" s="20">
        <v>1</v>
      </c>
      <c r="M17" s="20"/>
      <c r="N17" s="20"/>
      <c r="O17" s="20"/>
      <c r="P17" s="23">
        <v>0.07858796296296296</v>
      </c>
      <c r="Q17" s="32">
        <v>0.08255787037037036</v>
      </c>
      <c r="R17" s="33">
        <f t="shared" si="0"/>
        <v>0.003969907407407408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>
        <f t="shared" si="1"/>
        <v>0</v>
      </c>
      <c r="AD17" s="32">
        <v>0</v>
      </c>
      <c r="AE17" s="11"/>
      <c r="AF17" s="33">
        <f t="shared" si="2"/>
        <v>0.003969907407407408</v>
      </c>
      <c r="AG17" s="115"/>
      <c r="AH17" s="118"/>
    </row>
    <row r="18" spans="1:34" ht="12.75">
      <c r="A18" s="45">
        <v>13</v>
      </c>
      <c r="B18" s="14" t="s">
        <v>242</v>
      </c>
      <c r="C18" s="24" t="s">
        <v>241</v>
      </c>
      <c r="D18" s="24" t="s">
        <v>3</v>
      </c>
      <c r="E18" s="24"/>
      <c r="F18" s="24" t="s">
        <v>12</v>
      </c>
      <c r="G18" s="14" t="s">
        <v>175</v>
      </c>
      <c r="H18" s="25" t="s">
        <v>240</v>
      </c>
      <c r="I18" s="14" t="s">
        <v>218</v>
      </c>
      <c r="J18" s="14"/>
      <c r="K18" s="14">
        <v>6</v>
      </c>
      <c r="L18" s="14">
        <v>1</v>
      </c>
      <c r="M18" s="14"/>
      <c r="N18" s="14"/>
      <c r="O18" s="14"/>
      <c r="P18" s="26">
        <v>0.07372685185185185</v>
      </c>
      <c r="Q18" s="31">
        <v>0.07741898148148148</v>
      </c>
      <c r="R18" s="30">
        <f t="shared" si="0"/>
        <v>0.0036921296296296285</v>
      </c>
      <c r="S18" s="10">
        <v>3</v>
      </c>
      <c r="T18" s="10"/>
      <c r="U18" s="10"/>
      <c r="V18" s="10"/>
      <c r="W18" s="10"/>
      <c r="X18" s="10"/>
      <c r="Y18" s="10"/>
      <c r="Z18" s="10"/>
      <c r="AA18" s="10"/>
      <c r="AB18" s="10"/>
      <c r="AC18" s="10">
        <f t="shared" si="1"/>
        <v>3</v>
      </c>
      <c r="AD18" s="31">
        <v>0.0005208333333333333</v>
      </c>
      <c r="AE18" s="10"/>
      <c r="AF18" s="30">
        <f t="shared" si="2"/>
        <v>0.004212962962962962</v>
      </c>
      <c r="AG18" s="114">
        <f>SUM(AF18:AF21)</f>
        <v>0.01819444444444442</v>
      </c>
      <c r="AH18" s="120">
        <v>4</v>
      </c>
    </row>
    <row r="19" spans="1:34" ht="12.75">
      <c r="A19" s="35">
        <v>14</v>
      </c>
      <c r="B19" s="13" t="s">
        <v>244</v>
      </c>
      <c r="C19" s="17" t="s">
        <v>243</v>
      </c>
      <c r="D19" s="17" t="s">
        <v>3</v>
      </c>
      <c r="E19" s="17"/>
      <c r="F19" s="17" t="s">
        <v>12</v>
      </c>
      <c r="G19" s="13" t="s">
        <v>175</v>
      </c>
      <c r="H19" s="18" t="s">
        <v>240</v>
      </c>
      <c r="I19" s="13" t="s">
        <v>218</v>
      </c>
      <c r="J19" s="13"/>
      <c r="K19" s="13">
        <v>5</v>
      </c>
      <c r="L19" s="13">
        <v>1</v>
      </c>
      <c r="M19" s="13"/>
      <c r="N19" s="13"/>
      <c r="O19" s="13"/>
      <c r="P19" s="19">
        <v>0.07592592592592594</v>
      </c>
      <c r="Q19" s="28">
        <v>0.08025462962962963</v>
      </c>
      <c r="R19" s="29">
        <f t="shared" si="0"/>
        <v>0.004328703703703696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>
        <f t="shared" si="1"/>
        <v>0</v>
      </c>
      <c r="AD19" s="28">
        <v>0</v>
      </c>
      <c r="AE19" s="7"/>
      <c r="AF19" s="29">
        <f t="shared" si="2"/>
        <v>0.004328703703703696</v>
      </c>
      <c r="AG19" s="114"/>
      <c r="AH19" s="120"/>
    </row>
    <row r="20" spans="1:34" ht="12.75">
      <c r="A20" s="35">
        <v>15</v>
      </c>
      <c r="B20" s="13" t="s">
        <v>248</v>
      </c>
      <c r="C20" s="17" t="s">
        <v>247</v>
      </c>
      <c r="D20" s="17" t="s">
        <v>3</v>
      </c>
      <c r="E20" s="17"/>
      <c r="F20" s="17" t="s">
        <v>2</v>
      </c>
      <c r="G20" s="13" t="s">
        <v>175</v>
      </c>
      <c r="H20" s="18" t="s">
        <v>240</v>
      </c>
      <c r="I20" s="13" t="s">
        <v>33</v>
      </c>
      <c r="J20" s="13"/>
      <c r="K20" s="13">
        <v>20</v>
      </c>
      <c r="L20" s="13">
        <v>1</v>
      </c>
      <c r="M20" s="13"/>
      <c r="N20" s="13"/>
      <c r="O20" s="13"/>
      <c r="P20" s="19">
        <v>0.06597222222222222</v>
      </c>
      <c r="Q20" s="28">
        <v>0.07050925925925926</v>
      </c>
      <c r="R20" s="29">
        <f t="shared" si="0"/>
        <v>0.004537037037037034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>
        <f t="shared" si="1"/>
        <v>0</v>
      </c>
      <c r="AD20" s="28">
        <v>0</v>
      </c>
      <c r="AE20" s="7"/>
      <c r="AF20" s="29">
        <f t="shared" si="2"/>
        <v>0.004537037037037034</v>
      </c>
      <c r="AG20" s="114"/>
      <c r="AH20" s="120"/>
    </row>
    <row r="21" spans="1:34" ht="13.5" thickBot="1">
      <c r="A21" s="36">
        <v>16</v>
      </c>
      <c r="B21" s="20" t="s">
        <v>246</v>
      </c>
      <c r="C21" s="21" t="s">
        <v>245</v>
      </c>
      <c r="D21" s="21" t="s">
        <v>3</v>
      </c>
      <c r="E21" s="21"/>
      <c r="F21" s="21" t="s">
        <v>12</v>
      </c>
      <c r="G21" s="20" t="s">
        <v>175</v>
      </c>
      <c r="H21" s="22" t="s">
        <v>240</v>
      </c>
      <c r="I21" s="20" t="s">
        <v>218</v>
      </c>
      <c r="J21" s="20"/>
      <c r="K21" s="20">
        <v>4</v>
      </c>
      <c r="L21" s="20">
        <v>1</v>
      </c>
      <c r="M21" s="20"/>
      <c r="N21" s="20"/>
      <c r="O21" s="20"/>
      <c r="P21" s="23">
        <v>0.07592592592592594</v>
      </c>
      <c r="Q21" s="32">
        <v>0.08052083333333333</v>
      </c>
      <c r="R21" s="33">
        <f t="shared" si="0"/>
        <v>0.004594907407407395</v>
      </c>
      <c r="S21" s="11">
        <v>3</v>
      </c>
      <c r="T21" s="11"/>
      <c r="U21" s="11"/>
      <c r="V21" s="11"/>
      <c r="W21" s="11"/>
      <c r="X21" s="11"/>
      <c r="Y21" s="11"/>
      <c r="Z21" s="11"/>
      <c r="AA21" s="11"/>
      <c r="AB21" s="11"/>
      <c r="AC21" s="11">
        <f t="shared" si="1"/>
        <v>3</v>
      </c>
      <c r="AD21" s="32">
        <v>0.0005208333333333333</v>
      </c>
      <c r="AE21" s="11"/>
      <c r="AF21" s="33">
        <f t="shared" si="2"/>
        <v>0.005115740740740728</v>
      </c>
      <c r="AG21" s="115"/>
      <c r="AH21" s="121"/>
    </row>
    <row r="22" spans="1:16" s="3" customFormat="1" ht="9" customHeight="1">
      <c r="A22" s="6"/>
      <c r="C22" s="5"/>
      <c r="D22" s="5"/>
      <c r="E22" s="5"/>
      <c r="G22" s="4"/>
      <c r="H22" s="15"/>
      <c r="I22" s="4"/>
      <c r="P22" s="9"/>
    </row>
    <row r="23" spans="1:17" s="3" customFormat="1" ht="18.75" customHeight="1">
      <c r="A23" s="122" t="s">
        <v>293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="3" customFormat="1" ht="5.25" customHeight="1"/>
    <row r="25" spans="1:21" ht="15">
      <c r="A25" s="6" t="str">
        <f>CONCATENATE("Главный секретарь _____________________ /",SignGlSec,"/")</f>
        <v>Главный секретарь _____________________ /О.С.Пашкова СС2К, г. Новокузнецк/</v>
      </c>
      <c r="B25" s="3"/>
      <c r="C25" s="5"/>
      <c r="D25" s="5"/>
      <c r="E25" s="5"/>
      <c r="F25" s="3"/>
      <c r="G25" s="4"/>
      <c r="H25" s="15"/>
      <c r="I25" s="4"/>
      <c r="J25" s="3"/>
      <c r="K25" s="3"/>
      <c r="L25" s="3"/>
      <c r="M25" s="3"/>
      <c r="N25" s="3"/>
      <c r="O25" s="3"/>
      <c r="P25" s="9"/>
      <c r="Q25" s="3"/>
      <c r="R25" s="3"/>
      <c r="S25" s="3"/>
      <c r="T25" s="3"/>
      <c r="U25" s="3"/>
    </row>
    <row r="26" spans="1:18" ht="12.75">
      <c r="A26" s="1"/>
      <c r="C26" s="1"/>
      <c r="D26" s="1"/>
      <c r="E26" s="1"/>
      <c r="F26" s="1"/>
      <c r="H26" s="1"/>
      <c r="P26" s="1"/>
      <c r="R26" s="1"/>
    </row>
  </sheetData>
  <sheetProtection/>
  <mergeCells count="13">
    <mergeCell ref="AG18:AG21"/>
    <mergeCell ref="A4:AH4"/>
    <mergeCell ref="AH6:AH9"/>
    <mergeCell ref="AH10:AH13"/>
    <mergeCell ref="AH14:AH17"/>
    <mergeCell ref="A23:Q23"/>
    <mergeCell ref="A1:AH1"/>
    <mergeCell ref="A2:AH2"/>
    <mergeCell ref="H3:AH3"/>
    <mergeCell ref="AH18:AH21"/>
    <mergeCell ref="AG6:AG9"/>
    <mergeCell ref="AG10:AG13"/>
    <mergeCell ref="AG14:AG17"/>
  </mergeCells>
  <printOptions/>
  <pageMargins left="0.8661417322834646" right="0.3937007874015748" top="0.3937007874015748" bottom="0.3937007874015748" header="0.3937007874015748" footer="0.1968503937007874"/>
  <pageSetup fitToHeight="2" horizontalDpi="600" verticalDpi="600" orientation="portrait" paperSize="9" scale="90" r:id="rId1"/>
  <headerFooter>
    <oddFooter>&amp;LCreated by Секретарь_ST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5"/>
  <sheetViews>
    <sheetView zoomScale="96" zoomScaleNormal="96" zoomScalePageLayoutView="0" workbookViewId="0" topLeftCell="A4">
      <selection activeCell="Y13" sqref="Y13"/>
    </sheetView>
  </sheetViews>
  <sheetFormatPr defaultColWidth="9.140625" defaultRowHeight="12.75" outlineLevelCol="1"/>
  <cols>
    <col min="1" max="1" width="4.00390625" style="2" customWidth="1"/>
    <col min="2" max="2" width="20.421875" style="1" customWidth="1"/>
    <col min="3" max="3" width="7.28125" style="2" customWidth="1"/>
    <col min="4" max="4" width="8.57421875" style="2" customWidth="1"/>
    <col min="5" max="6" width="5.7109375" style="2" hidden="1" customWidth="1"/>
    <col min="7" max="7" width="13.421875" style="1" hidden="1" customWidth="1" outlineLevel="1"/>
    <col min="8" max="8" width="14.8515625" style="16" customWidth="1" collapsed="1"/>
    <col min="9" max="9" width="8.7109375" style="12" customWidth="1"/>
    <col min="10" max="10" width="9.28125" style="1" customWidth="1"/>
    <col min="11" max="11" width="11.57421875" style="0" customWidth="1"/>
    <col min="12" max="13" width="3.00390625" style="1" customWidth="1"/>
    <col min="14" max="14" width="2.8515625" style="1" customWidth="1"/>
    <col min="15" max="15" width="2.7109375" style="1" customWidth="1"/>
    <col min="16" max="16" width="3.00390625" style="1" customWidth="1"/>
    <col min="17" max="17" width="2.7109375" style="1" customWidth="1"/>
    <col min="18" max="18" width="3.00390625" style="1" customWidth="1"/>
    <col min="19" max="19" width="3.140625" style="1" customWidth="1"/>
    <col min="20" max="20" width="2.8515625" style="1" customWidth="1"/>
    <col min="21" max="21" width="4.28125" style="1" customWidth="1"/>
    <col min="22" max="22" width="7.7109375" style="1" customWidth="1"/>
    <col min="23" max="23" width="7.421875" style="1" hidden="1" customWidth="1"/>
    <col min="24" max="24" width="8.00390625" style="1" customWidth="1"/>
    <col min="25" max="25" width="8.57421875" style="1" customWidth="1"/>
    <col min="26" max="26" width="7.8515625" style="1" customWidth="1"/>
    <col min="27" max="27" width="7.57421875" style="1" customWidth="1"/>
    <col min="28" max="16384" width="9.140625" style="1" customWidth="1"/>
  </cols>
  <sheetData>
    <row r="1" spans="1:27" s="3" customFormat="1" ht="42.75" customHeight="1">
      <c r="A1" s="107" t="str">
        <f>Shapka1</f>
        <v>Комитет по физической культуре, спорту и туризму администрации г.Новокузнецка
Комитет образования и науки администрации г.Новокузнецка
МБОУ ДОД "Городской Дворец детского (юношеского) творчества им.Н.К.Крупской"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27" s="3" customFormat="1" ht="23.25" customHeight="1">
      <c r="A2" s="108" t="str">
        <f>Shapka2</f>
        <v>Первенство г.Новокузнецка по спортивному туризму на пешеходных дистанциях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s="3" customFormat="1" ht="13.5" customHeight="1">
      <c r="A3" s="8" t="str">
        <f>ShapkaData</f>
        <v>20-21 сентября 2014 года</v>
      </c>
      <c r="B3" s="5"/>
      <c r="C3" s="5"/>
      <c r="D3" s="5"/>
      <c r="E3" s="5"/>
      <c r="G3" s="4"/>
      <c r="H3" s="105" t="str">
        <f>ShapkaWhere</f>
        <v>г.Новокузнецк, Кузнецкий район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</row>
    <row r="4" spans="1:27" s="3" customFormat="1" ht="62.25" customHeight="1" thickBot="1">
      <c r="A4" s="109" t="s">
        <v>314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27" ht="78" customHeight="1" thickBot="1">
      <c r="A5" s="69" t="s">
        <v>273</v>
      </c>
      <c r="B5" s="70" t="s">
        <v>291</v>
      </c>
      <c r="C5" s="70" t="s">
        <v>275</v>
      </c>
      <c r="D5" s="70" t="s">
        <v>272</v>
      </c>
      <c r="E5" s="70" t="s">
        <v>271</v>
      </c>
      <c r="F5" s="70" t="s">
        <v>270</v>
      </c>
      <c r="G5" s="70" t="s">
        <v>269</v>
      </c>
      <c r="H5" s="70" t="s">
        <v>268</v>
      </c>
      <c r="I5" s="71" t="s">
        <v>274</v>
      </c>
      <c r="J5" s="70" t="s">
        <v>276</v>
      </c>
      <c r="K5" s="70" t="s">
        <v>277</v>
      </c>
      <c r="L5" s="72" t="s">
        <v>316</v>
      </c>
      <c r="M5" s="72" t="s">
        <v>317</v>
      </c>
      <c r="N5" s="72" t="s">
        <v>318</v>
      </c>
      <c r="O5" s="72" t="s">
        <v>319</v>
      </c>
      <c r="P5" s="72" t="s">
        <v>307</v>
      </c>
      <c r="Q5" s="72" t="s">
        <v>320</v>
      </c>
      <c r="R5" s="72" t="s">
        <v>321</v>
      </c>
      <c r="S5" s="72" t="s">
        <v>310</v>
      </c>
      <c r="T5" s="72" t="s">
        <v>322</v>
      </c>
      <c r="U5" s="72" t="s">
        <v>288</v>
      </c>
      <c r="V5" s="72" t="s">
        <v>290</v>
      </c>
      <c r="W5" s="68" t="s">
        <v>328</v>
      </c>
      <c r="X5" s="68" t="s">
        <v>292</v>
      </c>
      <c r="Y5" s="87" t="s">
        <v>302</v>
      </c>
      <c r="Z5" s="72" t="s">
        <v>332</v>
      </c>
      <c r="AA5" s="80" t="s">
        <v>333</v>
      </c>
    </row>
    <row r="6" spans="1:27" ht="12.75">
      <c r="A6" s="37">
        <v>1</v>
      </c>
      <c r="B6" s="14" t="s">
        <v>94</v>
      </c>
      <c r="C6" s="24" t="s">
        <v>93</v>
      </c>
      <c r="D6" s="24" t="s">
        <v>78</v>
      </c>
      <c r="E6" s="24"/>
      <c r="F6" s="24" t="s">
        <v>12</v>
      </c>
      <c r="G6" s="14" t="s">
        <v>63</v>
      </c>
      <c r="H6" s="25" t="s">
        <v>34</v>
      </c>
      <c r="I6" s="26">
        <v>0.09166666666666667</v>
      </c>
      <c r="J6" s="31">
        <v>0.09372685185185185</v>
      </c>
      <c r="K6" s="30">
        <f aca="true" t="shared" si="0" ref="K6:K30">J6-I6</f>
        <v>0.002060185185185179</v>
      </c>
      <c r="L6" s="10"/>
      <c r="M6" s="10"/>
      <c r="N6" s="10"/>
      <c r="O6" s="10"/>
      <c r="P6" s="10"/>
      <c r="Q6" s="10"/>
      <c r="R6" s="10"/>
      <c r="S6" s="10"/>
      <c r="T6" s="10"/>
      <c r="U6" s="10">
        <f aca="true" t="shared" si="1" ref="U6:U30">SUM(L6:T6)</f>
        <v>0</v>
      </c>
      <c r="V6" s="31">
        <v>0</v>
      </c>
      <c r="W6" s="31">
        <v>0</v>
      </c>
      <c r="X6" s="30">
        <f aca="true" t="shared" si="2" ref="X6:X30">K6+V6-W6</f>
        <v>0.002060185185185179</v>
      </c>
      <c r="Y6" s="86">
        <v>1</v>
      </c>
      <c r="Z6" s="96">
        <v>1</v>
      </c>
      <c r="AA6" s="97" t="s">
        <v>66</v>
      </c>
    </row>
    <row r="7" spans="1:27" ht="12.75">
      <c r="A7" s="35">
        <v>2</v>
      </c>
      <c r="B7" s="13" t="s">
        <v>73</v>
      </c>
      <c r="C7" s="17" t="s">
        <v>72</v>
      </c>
      <c r="D7" s="17" t="s">
        <v>71</v>
      </c>
      <c r="E7" s="17"/>
      <c r="F7" s="17" t="s">
        <v>12</v>
      </c>
      <c r="G7" s="13" t="s">
        <v>63</v>
      </c>
      <c r="H7" s="18" t="s">
        <v>34</v>
      </c>
      <c r="I7" s="19">
        <v>0.09027777777777778</v>
      </c>
      <c r="J7" s="28">
        <v>0.09258101851851852</v>
      </c>
      <c r="K7" s="29">
        <f t="shared" si="0"/>
        <v>0.0023032407407407446</v>
      </c>
      <c r="L7" s="7"/>
      <c r="M7" s="7"/>
      <c r="N7" s="7"/>
      <c r="O7" s="7"/>
      <c r="P7" s="7"/>
      <c r="Q7" s="7"/>
      <c r="R7" s="7"/>
      <c r="S7" s="7"/>
      <c r="T7" s="7"/>
      <c r="U7" s="7">
        <f t="shared" si="1"/>
        <v>0</v>
      </c>
      <c r="V7" s="28">
        <v>0</v>
      </c>
      <c r="W7" s="28">
        <v>0</v>
      </c>
      <c r="X7" s="29">
        <f t="shared" si="2"/>
        <v>0.0023032407407407446</v>
      </c>
      <c r="Y7" s="83">
        <v>2</v>
      </c>
      <c r="Z7" s="98">
        <f>X7*Z6/X6</f>
        <v>1.117977528089893</v>
      </c>
      <c r="AA7" s="51" t="s">
        <v>66</v>
      </c>
    </row>
    <row r="8" spans="1:27" ht="12.75">
      <c r="A8" s="35">
        <v>3</v>
      </c>
      <c r="B8" s="13" t="s">
        <v>82</v>
      </c>
      <c r="C8" s="17" t="s">
        <v>81</v>
      </c>
      <c r="D8" s="17" t="s">
        <v>66</v>
      </c>
      <c r="E8" s="17"/>
      <c r="F8" s="17" t="s">
        <v>12</v>
      </c>
      <c r="G8" s="13" t="s">
        <v>63</v>
      </c>
      <c r="H8" s="18" t="s">
        <v>34</v>
      </c>
      <c r="I8" s="19">
        <v>0.10972222222222222</v>
      </c>
      <c r="J8" s="28">
        <v>0.11211805555555555</v>
      </c>
      <c r="K8" s="29">
        <f t="shared" si="0"/>
        <v>0.002395833333333333</v>
      </c>
      <c r="L8" s="7"/>
      <c r="M8" s="7"/>
      <c r="N8" s="7"/>
      <c r="O8" s="7"/>
      <c r="P8" s="7"/>
      <c r="Q8" s="7"/>
      <c r="R8" s="7"/>
      <c r="S8" s="7"/>
      <c r="T8" s="7"/>
      <c r="U8" s="7">
        <f t="shared" si="1"/>
        <v>0</v>
      </c>
      <c r="V8" s="28">
        <v>0</v>
      </c>
      <c r="W8" s="28">
        <v>0</v>
      </c>
      <c r="X8" s="29">
        <f t="shared" si="2"/>
        <v>0.002395833333333333</v>
      </c>
      <c r="Y8" s="83">
        <v>3</v>
      </c>
      <c r="Z8" s="98">
        <f aca="true" t="shared" si="3" ref="Z8:Z30">X8*Z7/X7</f>
        <v>1.1629213483146101</v>
      </c>
      <c r="AA8" s="51" t="s">
        <v>38</v>
      </c>
    </row>
    <row r="9" spans="1:27" ht="12.75">
      <c r="A9" s="35">
        <v>4</v>
      </c>
      <c r="B9" s="13" t="s">
        <v>174</v>
      </c>
      <c r="C9" s="17" t="s">
        <v>173</v>
      </c>
      <c r="D9" s="17" t="s">
        <v>66</v>
      </c>
      <c r="E9" s="17"/>
      <c r="F9" s="17" t="s">
        <v>12</v>
      </c>
      <c r="G9" s="13" t="s">
        <v>63</v>
      </c>
      <c r="H9" s="18" t="s">
        <v>172</v>
      </c>
      <c r="I9" s="19">
        <v>0.11550925925925926</v>
      </c>
      <c r="J9" s="28">
        <v>0.11790509259259259</v>
      </c>
      <c r="K9" s="29">
        <f t="shared" si="0"/>
        <v>0.002395833333333333</v>
      </c>
      <c r="L9" s="7"/>
      <c r="M9" s="7"/>
      <c r="N9" s="7"/>
      <c r="O9" s="7"/>
      <c r="P9" s="7"/>
      <c r="Q9" s="7"/>
      <c r="R9" s="7"/>
      <c r="S9" s="7"/>
      <c r="T9" s="7"/>
      <c r="U9" s="7">
        <f t="shared" si="1"/>
        <v>0</v>
      </c>
      <c r="V9" s="28">
        <v>0</v>
      </c>
      <c r="W9" s="28">
        <v>0</v>
      </c>
      <c r="X9" s="29">
        <f t="shared" si="2"/>
        <v>0.002395833333333333</v>
      </c>
      <c r="Y9" s="83">
        <v>3</v>
      </c>
      <c r="Z9" s="98">
        <f t="shared" si="3"/>
        <v>1.1629213483146101</v>
      </c>
      <c r="AA9" s="51" t="s">
        <v>38</v>
      </c>
    </row>
    <row r="10" spans="1:27" ht="12.75">
      <c r="A10" s="35">
        <v>5</v>
      </c>
      <c r="B10" s="13" t="s">
        <v>65</v>
      </c>
      <c r="C10" s="17" t="s">
        <v>64</v>
      </c>
      <c r="D10" s="17" t="s">
        <v>38</v>
      </c>
      <c r="E10" s="17"/>
      <c r="F10" s="17" t="s">
        <v>12</v>
      </c>
      <c r="G10" s="13" t="s">
        <v>63</v>
      </c>
      <c r="H10" s="18" t="s">
        <v>34</v>
      </c>
      <c r="I10" s="19">
        <v>0.09965277777777777</v>
      </c>
      <c r="J10" s="28">
        <v>0.10224537037037036</v>
      </c>
      <c r="K10" s="29">
        <f t="shared" si="0"/>
        <v>0.002592592592592591</v>
      </c>
      <c r="L10" s="7"/>
      <c r="M10" s="7"/>
      <c r="N10" s="7"/>
      <c r="O10" s="7"/>
      <c r="P10" s="7"/>
      <c r="Q10" s="7"/>
      <c r="R10" s="7"/>
      <c r="S10" s="7"/>
      <c r="T10" s="7"/>
      <c r="U10" s="7">
        <f t="shared" si="1"/>
        <v>0</v>
      </c>
      <c r="V10" s="28">
        <v>0</v>
      </c>
      <c r="W10" s="28">
        <v>0</v>
      </c>
      <c r="X10" s="29">
        <f t="shared" si="2"/>
        <v>0.002592592592592591</v>
      </c>
      <c r="Y10" s="84">
        <v>5</v>
      </c>
      <c r="Z10" s="98">
        <f t="shared" si="3"/>
        <v>1.2584269662921377</v>
      </c>
      <c r="AA10" s="51" t="s">
        <v>38</v>
      </c>
    </row>
    <row r="11" spans="1:27" ht="12.75">
      <c r="A11" s="35">
        <v>6</v>
      </c>
      <c r="B11" s="13" t="s">
        <v>75</v>
      </c>
      <c r="C11" s="17" t="s">
        <v>74</v>
      </c>
      <c r="D11" s="17" t="s">
        <v>66</v>
      </c>
      <c r="E11" s="17"/>
      <c r="F11" s="17" t="s">
        <v>12</v>
      </c>
      <c r="G11" s="13" t="s">
        <v>63</v>
      </c>
      <c r="H11" s="18" t="s">
        <v>34</v>
      </c>
      <c r="I11" s="19">
        <v>0.1017361111111111</v>
      </c>
      <c r="J11" s="28">
        <v>0.10440972222222222</v>
      </c>
      <c r="K11" s="29">
        <f t="shared" si="0"/>
        <v>0.0026736111111111266</v>
      </c>
      <c r="L11" s="7"/>
      <c r="M11" s="7"/>
      <c r="N11" s="7"/>
      <c r="O11" s="7"/>
      <c r="P11" s="7"/>
      <c r="Q11" s="7"/>
      <c r="R11" s="7"/>
      <c r="S11" s="7"/>
      <c r="T11" s="7"/>
      <c r="U11" s="7">
        <f t="shared" si="1"/>
        <v>0</v>
      </c>
      <c r="V11" s="28">
        <v>0</v>
      </c>
      <c r="W11" s="28">
        <v>0</v>
      </c>
      <c r="X11" s="29">
        <f t="shared" si="2"/>
        <v>0.0026736111111111266</v>
      </c>
      <c r="Y11" s="84">
        <v>6</v>
      </c>
      <c r="Z11" s="98">
        <f t="shared" si="3"/>
        <v>1.2977528089887753</v>
      </c>
      <c r="AA11" s="51" t="s">
        <v>46</v>
      </c>
    </row>
    <row r="12" spans="1:27" ht="12.75">
      <c r="A12" s="35">
        <v>7</v>
      </c>
      <c r="B12" s="13" t="s">
        <v>217</v>
      </c>
      <c r="C12" s="17" t="s">
        <v>216</v>
      </c>
      <c r="D12" s="17" t="s">
        <v>66</v>
      </c>
      <c r="E12" s="17"/>
      <c r="F12" s="17" t="s">
        <v>12</v>
      </c>
      <c r="G12" s="13" t="s">
        <v>63</v>
      </c>
      <c r="H12" s="18" t="s">
        <v>185</v>
      </c>
      <c r="I12" s="19">
        <v>0.11550925925925926</v>
      </c>
      <c r="J12" s="28">
        <v>0.11825231481481481</v>
      </c>
      <c r="K12" s="29">
        <f t="shared" si="0"/>
        <v>0.002743055555555554</v>
      </c>
      <c r="L12" s="7"/>
      <c r="M12" s="7"/>
      <c r="N12" s="7"/>
      <c r="O12" s="7"/>
      <c r="P12" s="7"/>
      <c r="Q12" s="7"/>
      <c r="R12" s="7"/>
      <c r="S12" s="7"/>
      <c r="T12" s="7"/>
      <c r="U12" s="7">
        <f t="shared" si="1"/>
        <v>0</v>
      </c>
      <c r="V12" s="28">
        <v>0</v>
      </c>
      <c r="W12" s="28">
        <v>0</v>
      </c>
      <c r="X12" s="29">
        <f t="shared" si="2"/>
        <v>0.002743055555555554</v>
      </c>
      <c r="Y12" s="84">
        <v>7</v>
      </c>
      <c r="Z12" s="98">
        <f t="shared" si="3"/>
        <v>1.3314606741573065</v>
      </c>
      <c r="AA12" s="51" t="s">
        <v>46</v>
      </c>
    </row>
    <row r="13" spans="1:27" ht="12.75">
      <c r="A13" s="35">
        <v>8</v>
      </c>
      <c r="B13" s="13" t="s">
        <v>199</v>
      </c>
      <c r="C13" s="17" t="s">
        <v>198</v>
      </c>
      <c r="D13" s="17" t="s">
        <v>66</v>
      </c>
      <c r="E13" s="17"/>
      <c r="F13" s="17" t="s">
        <v>12</v>
      </c>
      <c r="G13" s="13" t="s">
        <v>63</v>
      </c>
      <c r="H13" s="18" t="s">
        <v>185</v>
      </c>
      <c r="I13" s="19">
        <v>0.11388888888888889</v>
      </c>
      <c r="J13" s="28">
        <v>0.11666666666666665</v>
      </c>
      <c r="K13" s="29">
        <f t="shared" si="0"/>
        <v>0.002777777777777768</v>
      </c>
      <c r="L13" s="7"/>
      <c r="M13" s="7"/>
      <c r="N13" s="7"/>
      <c r="O13" s="7"/>
      <c r="P13" s="7"/>
      <c r="Q13" s="7"/>
      <c r="R13" s="7"/>
      <c r="S13" s="7"/>
      <c r="T13" s="7"/>
      <c r="U13" s="7">
        <f t="shared" si="1"/>
        <v>0</v>
      </c>
      <c r="V13" s="28">
        <v>0</v>
      </c>
      <c r="W13" s="28">
        <v>0</v>
      </c>
      <c r="X13" s="29">
        <f t="shared" si="2"/>
        <v>0.002777777777777768</v>
      </c>
      <c r="Y13" s="84">
        <v>8</v>
      </c>
      <c r="Z13" s="98">
        <f t="shared" si="3"/>
        <v>1.348314606741572</v>
      </c>
      <c r="AA13" s="51" t="s">
        <v>46</v>
      </c>
    </row>
    <row r="14" spans="1:27" ht="12.75">
      <c r="A14" s="35">
        <v>9</v>
      </c>
      <c r="B14" s="13" t="s">
        <v>80</v>
      </c>
      <c r="C14" s="17" t="s">
        <v>79</v>
      </c>
      <c r="D14" s="17" t="s">
        <v>78</v>
      </c>
      <c r="E14" s="17"/>
      <c r="F14" s="17" t="s">
        <v>12</v>
      </c>
      <c r="G14" s="13" t="s">
        <v>63</v>
      </c>
      <c r="H14" s="18" t="s">
        <v>34</v>
      </c>
      <c r="I14" s="19">
        <v>0.09166666666666667</v>
      </c>
      <c r="J14" s="28">
        <v>0.09461805555555557</v>
      </c>
      <c r="K14" s="29">
        <f t="shared" si="0"/>
        <v>0.0029513888888888923</v>
      </c>
      <c r="L14" s="7"/>
      <c r="M14" s="7"/>
      <c r="N14" s="7"/>
      <c r="O14" s="7"/>
      <c r="P14" s="7"/>
      <c r="Q14" s="7"/>
      <c r="R14" s="7"/>
      <c r="S14" s="7"/>
      <c r="T14" s="7"/>
      <c r="U14" s="7">
        <f t="shared" si="1"/>
        <v>0</v>
      </c>
      <c r="V14" s="28">
        <v>0</v>
      </c>
      <c r="W14" s="28">
        <v>0</v>
      </c>
      <c r="X14" s="29">
        <f t="shared" si="2"/>
        <v>0.0029513888888888923</v>
      </c>
      <c r="Y14" s="84">
        <v>9</v>
      </c>
      <c r="Z14" s="98">
        <f t="shared" si="3"/>
        <v>1.4325842696629272</v>
      </c>
      <c r="AA14" s="51" t="s">
        <v>46</v>
      </c>
    </row>
    <row r="15" spans="1:27" ht="12.75">
      <c r="A15" s="35">
        <v>10</v>
      </c>
      <c r="B15" s="13" t="s">
        <v>197</v>
      </c>
      <c r="C15" s="17" t="s">
        <v>196</v>
      </c>
      <c r="D15" s="17" t="s">
        <v>66</v>
      </c>
      <c r="E15" s="17"/>
      <c r="F15" s="17" t="s">
        <v>12</v>
      </c>
      <c r="G15" s="13" t="s">
        <v>63</v>
      </c>
      <c r="H15" s="18" t="s">
        <v>185</v>
      </c>
      <c r="I15" s="19">
        <v>0.11388888888888889</v>
      </c>
      <c r="J15" s="28">
        <v>0.11707175925925926</v>
      </c>
      <c r="K15" s="29">
        <f t="shared" si="0"/>
        <v>0.0031828703703703776</v>
      </c>
      <c r="L15" s="7"/>
      <c r="M15" s="7"/>
      <c r="N15" s="7"/>
      <c r="O15" s="7"/>
      <c r="P15" s="7"/>
      <c r="Q15" s="7"/>
      <c r="R15" s="7"/>
      <c r="S15" s="7"/>
      <c r="T15" s="7"/>
      <c r="U15" s="7">
        <f t="shared" si="1"/>
        <v>0</v>
      </c>
      <c r="V15" s="28">
        <v>0</v>
      </c>
      <c r="W15" s="28">
        <v>0.00016203703703703703</v>
      </c>
      <c r="X15" s="29">
        <f t="shared" si="2"/>
        <v>0.0030208333333333406</v>
      </c>
      <c r="Y15" s="84">
        <v>10</v>
      </c>
      <c r="Z15" s="98">
        <f t="shared" si="3"/>
        <v>1.4662921348314686</v>
      </c>
      <c r="AA15" s="51" t="s">
        <v>46</v>
      </c>
    </row>
    <row r="16" spans="1:27" ht="12.75">
      <c r="A16" s="35">
        <v>12</v>
      </c>
      <c r="B16" s="13" t="s">
        <v>70</v>
      </c>
      <c r="C16" s="17" t="s">
        <v>69</v>
      </c>
      <c r="D16" s="17" t="s">
        <v>38</v>
      </c>
      <c r="E16" s="17"/>
      <c r="F16" s="17" t="s">
        <v>12</v>
      </c>
      <c r="G16" s="13" t="s">
        <v>63</v>
      </c>
      <c r="H16" s="18" t="s">
        <v>34</v>
      </c>
      <c r="I16" s="19">
        <v>0.09965277777777777</v>
      </c>
      <c r="J16" s="28">
        <v>0.10319444444444444</v>
      </c>
      <c r="K16" s="29">
        <f t="shared" si="0"/>
        <v>0.003541666666666665</v>
      </c>
      <c r="L16" s="7"/>
      <c r="M16" s="7"/>
      <c r="N16" s="7"/>
      <c r="O16" s="7"/>
      <c r="P16" s="7"/>
      <c r="Q16" s="7"/>
      <c r="R16" s="7"/>
      <c r="S16" s="7"/>
      <c r="T16" s="7"/>
      <c r="U16" s="7">
        <f t="shared" si="1"/>
        <v>0</v>
      </c>
      <c r="V16" s="28">
        <v>0</v>
      </c>
      <c r="W16" s="28">
        <v>0.00016203703703703703</v>
      </c>
      <c r="X16" s="29">
        <f t="shared" si="2"/>
        <v>0.0033796296296296283</v>
      </c>
      <c r="Y16" s="84">
        <v>12</v>
      </c>
      <c r="Z16" s="98">
        <f t="shared" si="3"/>
        <v>1.6404494382022514</v>
      </c>
      <c r="AA16" s="51" t="s">
        <v>46</v>
      </c>
    </row>
    <row r="17" spans="1:27" ht="12.75">
      <c r="A17" s="35">
        <v>13</v>
      </c>
      <c r="B17" s="13" t="s">
        <v>160</v>
      </c>
      <c r="C17" s="17" t="s">
        <v>159</v>
      </c>
      <c r="D17" s="17" t="s">
        <v>3</v>
      </c>
      <c r="E17" s="17"/>
      <c r="F17" s="17" t="s">
        <v>12</v>
      </c>
      <c r="G17" s="13" t="s">
        <v>63</v>
      </c>
      <c r="H17" s="18" t="s">
        <v>148</v>
      </c>
      <c r="I17" s="19">
        <v>0.11909722222222223</v>
      </c>
      <c r="J17" s="28">
        <v>0.12255787037037037</v>
      </c>
      <c r="K17" s="29">
        <f t="shared" si="0"/>
        <v>0.0034606481481481433</v>
      </c>
      <c r="L17" s="7"/>
      <c r="M17" s="7"/>
      <c r="N17" s="7"/>
      <c r="O17" s="7"/>
      <c r="P17" s="7"/>
      <c r="Q17" s="7"/>
      <c r="R17" s="7"/>
      <c r="S17" s="7"/>
      <c r="T17" s="7"/>
      <c r="U17" s="7">
        <f t="shared" si="1"/>
        <v>0</v>
      </c>
      <c r="V17" s="28">
        <v>0</v>
      </c>
      <c r="W17" s="28">
        <v>0</v>
      </c>
      <c r="X17" s="29">
        <f t="shared" si="2"/>
        <v>0.0034606481481481433</v>
      </c>
      <c r="Y17" s="84">
        <v>13</v>
      </c>
      <c r="Z17" s="98">
        <f t="shared" si="3"/>
        <v>1.6797752808988788</v>
      </c>
      <c r="AA17" s="51" t="s">
        <v>46</v>
      </c>
    </row>
    <row r="18" spans="1:27" ht="12.75">
      <c r="A18" s="35">
        <v>14</v>
      </c>
      <c r="B18" s="13" t="s">
        <v>158</v>
      </c>
      <c r="C18" s="17" t="s">
        <v>157</v>
      </c>
      <c r="D18" s="17" t="s">
        <v>3</v>
      </c>
      <c r="E18" s="17"/>
      <c r="F18" s="17" t="s">
        <v>12</v>
      </c>
      <c r="G18" s="13" t="s">
        <v>63</v>
      </c>
      <c r="H18" s="18" t="s">
        <v>148</v>
      </c>
      <c r="I18" s="19">
        <v>0.1277777777777778</v>
      </c>
      <c r="J18" s="28">
        <v>0.13195601851851851</v>
      </c>
      <c r="K18" s="29">
        <f t="shared" si="0"/>
        <v>0.0041782407407407185</v>
      </c>
      <c r="L18" s="7"/>
      <c r="M18" s="7"/>
      <c r="N18" s="7"/>
      <c r="O18" s="7"/>
      <c r="P18" s="7"/>
      <c r="Q18" s="7"/>
      <c r="R18" s="7"/>
      <c r="S18" s="7"/>
      <c r="T18" s="7"/>
      <c r="U18" s="7">
        <f t="shared" si="1"/>
        <v>0</v>
      </c>
      <c r="V18" s="28">
        <v>0</v>
      </c>
      <c r="W18" s="28">
        <v>0.000636574074074074</v>
      </c>
      <c r="X18" s="29">
        <f t="shared" si="2"/>
        <v>0.0035416666666666444</v>
      </c>
      <c r="Y18" s="84">
        <v>14</v>
      </c>
      <c r="Z18" s="98">
        <f t="shared" si="3"/>
        <v>1.7191011235954996</v>
      </c>
      <c r="AA18" s="101" t="s">
        <v>338</v>
      </c>
    </row>
    <row r="19" spans="1:27" ht="12.75">
      <c r="A19" s="35">
        <v>15</v>
      </c>
      <c r="B19" s="13" t="s">
        <v>154</v>
      </c>
      <c r="C19" s="17" t="s">
        <v>153</v>
      </c>
      <c r="D19" s="17" t="s">
        <v>3</v>
      </c>
      <c r="E19" s="17"/>
      <c r="F19" s="17" t="s">
        <v>12</v>
      </c>
      <c r="G19" s="13" t="s">
        <v>63</v>
      </c>
      <c r="H19" s="18" t="s">
        <v>148</v>
      </c>
      <c r="I19" s="19">
        <v>0.1277777777777778</v>
      </c>
      <c r="J19" s="28">
        <v>0.13143518518518518</v>
      </c>
      <c r="K19" s="29">
        <f t="shared" si="0"/>
        <v>0.003657407407407387</v>
      </c>
      <c r="L19" s="7"/>
      <c r="M19" s="7"/>
      <c r="N19" s="7"/>
      <c r="O19" s="7"/>
      <c r="P19" s="7"/>
      <c r="Q19" s="7"/>
      <c r="R19" s="7"/>
      <c r="S19" s="7"/>
      <c r="T19" s="7"/>
      <c r="U19" s="7">
        <f t="shared" si="1"/>
        <v>0</v>
      </c>
      <c r="V19" s="28">
        <v>0</v>
      </c>
      <c r="W19" s="28">
        <v>0</v>
      </c>
      <c r="X19" s="29">
        <f t="shared" si="2"/>
        <v>0.003657407407407387</v>
      </c>
      <c r="Y19" s="84">
        <v>15</v>
      </c>
      <c r="Z19" s="98">
        <f t="shared" si="3"/>
        <v>1.7752808988763995</v>
      </c>
      <c r="AA19" s="51" t="s">
        <v>338</v>
      </c>
    </row>
    <row r="20" spans="1:27" ht="12.75">
      <c r="A20" s="35">
        <v>16</v>
      </c>
      <c r="B20" s="13" t="s">
        <v>195</v>
      </c>
      <c r="C20" s="17" t="s">
        <v>194</v>
      </c>
      <c r="D20" s="17" t="s">
        <v>38</v>
      </c>
      <c r="E20" s="17"/>
      <c r="F20" s="17" t="s">
        <v>12</v>
      </c>
      <c r="G20" s="13" t="s">
        <v>63</v>
      </c>
      <c r="H20" s="18" t="s">
        <v>185</v>
      </c>
      <c r="I20" s="19">
        <v>0.1170138888888889</v>
      </c>
      <c r="J20" s="28">
        <v>0.12040509259259259</v>
      </c>
      <c r="K20" s="29">
        <f t="shared" si="0"/>
        <v>0.003391203703703688</v>
      </c>
      <c r="L20" s="7"/>
      <c r="M20" s="7"/>
      <c r="N20" s="7"/>
      <c r="O20" s="7"/>
      <c r="P20" s="7"/>
      <c r="Q20" s="7"/>
      <c r="R20" s="7"/>
      <c r="S20" s="7"/>
      <c r="T20" s="7">
        <v>3</v>
      </c>
      <c r="U20" s="7">
        <f t="shared" si="1"/>
        <v>3</v>
      </c>
      <c r="V20" s="28">
        <v>0.0005208333333333333</v>
      </c>
      <c r="W20" s="28">
        <v>0</v>
      </c>
      <c r="X20" s="29">
        <f t="shared" si="2"/>
        <v>0.003912037037037021</v>
      </c>
      <c r="Y20" s="84">
        <v>16</v>
      </c>
      <c r="Z20" s="98">
        <f t="shared" si="3"/>
        <v>1.8988764044943796</v>
      </c>
      <c r="AA20" s="51" t="s">
        <v>338</v>
      </c>
    </row>
    <row r="21" spans="1:27" ht="12.75">
      <c r="A21" s="35">
        <v>17</v>
      </c>
      <c r="B21" s="13" t="s">
        <v>90</v>
      </c>
      <c r="C21" s="17" t="s">
        <v>89</v>
      </c>
      <c r="D21" s="17" t="s">
        <v>38</v>
      </c>
      <c r="E21" s="17"/>
      <c r="F21" s="17" t="s">
        <v>12</v>
      </c>
      <c r="G21" s="13" t="s">
        <v>63</v>
      </c>
      <c r="H21" s="18" t="s">
        <v>34</v>
      </c>
      <c r="I21" s="19">
        <v>0.09386574074074074</v>
      </c>
      <c r="J21" s="28">
        <v>0.09799768518518519</v>
      </c>
      <c r="K21" s="29">
        <f t="shared" si="0"/>
        <v>0.004131944444444452</v>
      </c>
      <c r="L21" s="7"/>
      <c r="M21" s="7"/>
      <c r="N21" s="7"/>
      <c r="O21" s="7"/>
      <c r="P21" s="7"/>
      <c r="Q21" s="7"/>
      <c r="R21" s="7"/>
      <c r="S21" s="7"/>
      <c r="T21" s="7"/>
      <c r="U21" s="7">
        <f t="shared" si="1"/>
        <v>0</v>
      </c>
      <c r="V21" s="28">
        <v>0</v>
      </c>
      <c r="W21" s="28">
        <v>0</v>
      </c>
      <c r="X21" s="29">
        <f t="shared" si="2"/>
        <v>0.004131944444444452</v>
      </c>
      <c r="Y21" s="84">
        <v>17</v>
      </c>
      <c r="Z21" s="98">
        <f t="shared" si="3"/>
        <v>2.005617977528099</v>
      </c>
      <c r="AA21" s="101" t="s">
        <v>338</v>
      </c>
    </row>
    <row r="22" spans="1:27" ht="12.75">
      <c r="A22" s="35">
        <v>18</v>
      </c>
      <c r="B22" s="13" t="s">
        <v>92</v>
      </c>
      <c r="C22" s="17" t="s">
        <v>91</v>
      </c>
      <c r="D22" s="17" t="s">
        <v>38</v>
      </c>
      <c r="E22" s="17"/>
      <c r="F22" s="17" t="s">
        <v>12</v>
      </c>
      <c r="G22" s="13" t="s">
        <v>63</v>
      </c>
      <c r="H22" s="18" t="s">
        <v>34</v>
      </c>
      <c r="I22" s="19">
        <v>0.09386574074074074</v>
      </c>
      <c r="J22" s="28">
        <v>0.09809027777777778</v>
      </c>
      <c r="K22" s="29">
        <f t="shared" si="0"/>
        <v>0.0042245370370370405</v>
      </c>
      <c r="L22" s="7"/>
      <c r="M22" s="7"/>
      <c r="N22" s="7"/>
      <c r="O22" s="7"/>
      <c r="P22" s="7"/>
      <c r="Q22" s="7"/>
      <c r="R22" s="7"/>
      <c r="S22" s="7"/>
      <c r="T22" s="7"/>
      <c r="U22" s="7">
        <f t="shared" si="1"/>
        <v>0</v>
      </c>
      <c r="V22" s="28">
        <v>0</v>
      </c>
      <c r="W22" s="28">
        <v>0</v>
      </c>
      <c r="X22" s="29">
        <f t="shared" si="2"/>
        <v>0.0042245370370370405</v>
      </c>
      <c r="Y22" s="84">
        <v>18</v>
      </c>
      <c r="Z22" s="98">
        <f t="shared" si="3"/>
        <v>2.0505617977528163</v>
      </c>
      <c r="AA22" s="51" t="s">
        <v>338</v>
      </c>
    </row>
    <row r="23" spans="1:27" ht="12.75">
      <c r="A23" s="35">
        <v>19</v>
      </c>
      <c r="B23" s="13" t="s">
        <v>156</v>
      </c>
      <c r="C23" s="17" t="s">
        <v>155</v>
      </c>
      <c r="D23" s="17" t="s">
        <v>3</v>
      </c>
      <c r="E23" s="17"/>
      <c r="F23" s="17" t="s">
        <v>12</v>
      </c>
      <c r="G23" s="13" t="s">
        <v>63</v>
      </c>
      <c r="H23" s="18" t="s">
        <v>148</v>
      </c>
      <c r="I23" s="19">
        <v>0.11909722222222223</v>
      </c>
      <c r="J23" s="28">
        <v>0.12368055555555556</v>
      </c>
      <c r="K23" s="29">
        <f t="shared" si="0"/>
        <v>0.004583333333333328</v>
      </c>
      <c r="L23" s="7"/>
      <c r="M23" s="7"/>
      <c r="N23" s="7"/>
      <c r="O23" s="7"/>
      <c r="P23" s="7"/>
      <c r="Q23" s="7"/>
      <c r="R23" s="7"/>
      <c r="S23" s="7"/>
      <c r="T23" s="7"/>
      <c r="U23" s="7">
        <f t="shared" si="1"/>
        <v>0</v>
      </c>
      <c r="V23" s="28">
        <v>0</v>
      </c>
      <c r="W23" s="28">
        <v>0</v>
      </c>
      <c r="X23" s="29">
        <f t="shared" si="2"/>
        <v>0.004583333333333328</v>
      </c>
      <c r="Y23" s="84">
        <v>19</v>
      </c>
      <c r="Z23" s="98">
        <f t="shared" si="3"/>
        <v>2.224719101123599</v>
      </c>
      <c r="AA23" s="51" t="s">
        <v>338</v>
      </c>
    </row>
    <row r="24" spans="1:27" ht="12.75">
      <c r="A24" s="35">
        <v>20</v>
      </c>
      <c r="B24" s="13" t="s">
        <v>150</v>
      </c>
      <c r="C24" s="17" t="s">
        <v>149</v>
      </c>
      <c r="D24" s="17" t="s">
        <v>3</v>
      </c>
      <c r="E24" s="17"/>
      <c r="F24" s="17" t="s">
        <v>12</v>
      </c>
      <c r="G24" s="13" t="s">
        <v>63</v>
      </c>
      <c r="H24" s="18" t="s">
        <v>148</v>
      </c>
      <c r="I24" s="19">
        <v>0.134375</v>
      </c>
      <c r="J24" s="28">
        <v>0.14082175925925924</v>
      </c>
      <c r="K24" s="29">
        <f t="shared" si="0"/>
        <v>0.006446759259259249</v>
      </c>
      <c r="L24" s="7"/>
      <c r="M24" s="7"/>
      <c r="N24" s="7"/>
      <c r="O24" s="7"/>
      <c r="P24" s="7"/>
      <c r="Q24" s="7"/>
      <c r="R24" s="7"/>
      <c r="S24" s="7"/>
      <c r="T24" s="7"/>
      <c r="U24" s="7">
        <f t="shared" si="1"/>
        <v>0</v>
      </c>
      <c r="V24" s="28">
        <v>0</v>
      </c>
      <c r="W24" s="28">
        <v>0</v>
      </c>
      <c r="X24" s="29">
        <f t="shared" si="2"/>
        <v>0.006446759259259249</v>
      </c>
      <c r="Y24" s="84">
        <v>20</v>
      </c>
      <c r="Z24" s="98">
        <f t="shared" si="3"/>
        <v>3.129213483146071</v>
      </c>
      <c r="AA24" s="101" t="s">
        <v>338</v>
      </c>
    </row>
    <row r="25" spans="1:27" ht="12.75">
      <c r="A25" s="35">
        <v>21</v>
      </c>
      <c r="B25" s="13" t="s">
        <v>326</v>
      </c>
      <c r="C25" s="17" t="s">
        <v>249</v>
      </c>
      <c r="D25" s="17" t="s">
        <v>3</v>
      </c>
      <c r="E25" s="17"/>
      <c r="F25" s="17" t="s">
        <v>12</v>
      </c>
      <c r="G25" s="13" t="s">
        <v>63</v>
      </c>
      <c r="H25" s="18" t="s">
        <v>240</v>
      </c>
      <c r="I25" s="19">
        <v>0.10381944444444445</v>
      </c>
      <c r="J25" s="28">
        <v>0.11113425925925925</v>
      </c>
      <c r="K25" s="29">
        <f t="shared" si="0"/>
        <v>0.007314814814814802</v>
      </c>
      <c r="L25" s="7"/>
      <c r="M25" s="7"/>
      <c r="N25" s="7"/>
      <c r="O25" s="7"/>
      <c r="P25" s="7"/>
      <c r="Q25" s="7"/>
      <c r="R25" s="7"/>
      <c r="S25" s="7"/>
      <c r="T25" s="7"/>
      <c r="U25" s="7">
        <f t="shared" si="1"/>
        <v>0</v>
      </c>
      <c r="V25" s="28">
        <v>0</v>
      </c>
      <c r="W25" s="28">
        <v>0</v>
      </c>
      <c r="X25" s="29">
        <f t="shared" si="2"/>
        <v>0.007314814814814802</v>
      </c>
      <c r="Y25" s="84">
        <v>21</v>
      </c>
      <c r="Z25" s="98">
        <f t="shared" si="3"/>
        <v>3.5505617977528123</v>
      </c>
      <c r="AA25" s="51" t="s">
        <v>338</v>
      </c>
    </row>
    <row r="26" spans="1:27" ht="12.75">
      <c r="A26" s="35">
        <v>22</v>
      </c>
      <c r="B26" s="13" t="s">
        <v>252</v>
      </c>
      <c r="C26" s="17" t="s">
        <v>251</v>
      </c>
      <c r="D26" s="17" t="s">
        <v>3</v>
      </c>
      <c r="E26" s="17"/>
      <c r="F26" s="17" t="s">
        <v>12</v>
      </c>
      <c r="G26" s="13" t="s">
        <v>63</v>
      </c>
      <c r="H26" s="18" t="s">
        <v>240</v>
      </c>
      <c r="I26" s="19">
        <v>0.09618055555555556</v>
      </c>
      <c r="J26" s="28">
        <v>0.10369212962962963</v>
      </c>
      <c r="K26" s="29">
        <f t="shared" si="0"/>
        <v>0.007511574074074073</v>
      </c>
      <c r="L26" s="7"/>
      <c r="M26" s="7"/>
      <c r="N26" s="7"/>
      <c r="O26" s="7"/>
      <c r="P26" s="7"/>
      <c r="Q26" s="7"/>
      <c r="R26" s="7"/>
      <c r="S26" s="7"/>
      <c r="T26" s="7"/>
      <c r="U26" s="7">
        <f t="shared" si="1"/>
        <v>0</v>
      </c>
      <c r="V26" s="28">
        <v>0</v>
      </c>
      <c r="W26" s="28">
        <v>0</v>
      </c>
      <c r="X26" s="29">
        <f t="shared" si="2"/>
        <v>0.007511574074074073</v>
      </c>
      <c r="Y26" s="84">
        <v>22</v>
      </c>
      <c r="Z26" s="98">
        <f t="shared" si="3"/>
        <v>3.6460674157303465</v>
      </c>
      <c r="AA26" s="51" t="s">
        <v>338</v>
      </c>
    </row>
    <row r="27" spans="1:27" ht="12.75">
      <c r="A27" s="35">
        <v>23</v>
      </c>
      <c r="B27" s="13" t="s">
        <v>167</v>
      </c>
      <c r="C27" s="17" t="s">
        <v>166</v>
      </c>
      <c r="D27" s="17" t="s">
        <v>3</v>
      </c>
      <c r="E27" s="17"/>
      <c r="F27" s="17" t="s">
        <v>12</v>
      </c>
      <c r="G27" s="13" t="s">
        <v>63</v>
      </c>
      <c r="H27" s="18" t="s">
        <v>161</v>
      </c>
      <c r="I27" s="19">
        <v>0.13668981481481482</v>
      </c>
      <c r="J27" s="28">
        <v>0.14456018518518518</v>
      </c>
      <c r="K27" s="29">
        <f t="shared" si="0"/>
        <v>0.007870370370370361</v>
      </c>
      <c r="L27" s="7"/>
      <c r="M27" s="7"/>
      <c r="N27" s="7"/>
      <c r="O27" s="7"/>
      <c r="P27" s="7"/>
      <c r="Q27" s="7"/>
      <c r="R27" s="7"/>
      <c r="S27" s="7"/>
      <c r="T27" s="7">
        <v>3</v>
      </c>
      <c r="U27" s="7">
        <f t="shared" si="1"/>
        <v>3</v>
      </c>
      <c r="V27" s="28">
        <v>0.0005208333333333333</v>
      </c>
      <c r="W27" s="28">
        <v>0</v>
      </c>
      <c r="X27" s="29">
        <f t="shared" si="2"/>
        <v>0.008391203703703694</v>
      </c>
      <c r="Y27" s="84">
        <v>23</v>
      </c>
      <c r="Z27" s="98">
        <f t="shared" si="3"/>
        <v>4.073033707865175</v>
      </c>
      <c r="AA27" s="101" t="s">
        <v>338</v>
      </c>
    </row>
    <row r="28" spans="1:27" ht="12.75">
      <c r="A28" s="35">
        <v>24</v>
      </c>
      <c r="B28" s="13" t="s">
        <v>171</v>
      </c>
      <c r="C28" s="17" t="s">
        <v>170</v>
      </c>
      <c r="D28" s="17" t="s">
        <v>3</v>
      </c>
      <c r="E28" s="17"/>
      <c r="F28" s="17" t="s">
        <v>12</v>
      </c>
      <c r="G28" s="13" t="s">
        <v>63</v>
      </c>
      <c r="H28" s="18" t="s">
        <v>161</v>
      </c>
      <c r="I28" s="19">
        <v>0.12395833333333334</v>
      </c>
      <c r="J28" s="28">
        <v>0.1326388888888889</v>
      </c>
      <c r="K28" s="29">
        <f t="shared" si="0"/>
        <v>0.008680555555555552</v>
      </c>
      <c r="L28" s="7"/>
      <c r="M28" s="7"/>
      <c r="N28" s="7"/>
      <c r="O28" s="7"/>
      <c r="P28" s="7"/>
      <c r="Q28" s="7"/>
      <c r="R28" s="7"/>
      <c r="S28" s="7"/>
      <c r="T28" s="7"/>
      <c r="U28" s="7">
        <f t="shared" si="1"/>
        <v>0</v>
      </c>
      <c r="V28" s="28">
        <v>0</v>
      </c>
      <c r="W28" s="28">
        <v>0</v>
      </c>
      <c r="X28" s="29">
        <f t="shared" si="2"/>
        <v>0.008680555555555552</v>
      </c>
      <c r="Y28" s="84">
        <v>24</v>
      </c>
      <c r="Z28" s="98">
        <f t="shared" si="3"/>
        <v>4.213483146067426</v>
      </c>
      <c r="AA28" s="51" t="s">
        <v>338</v>
      </c>
    </row>
    <row r="29" spans="1:27" ht="12.75">
      <c r="A29" s="35">
        <v>25</v>
      </c>
      <c r="B29" s="13" t="s">
        <v>254</v>
      </c>
      <c r="C29" s="17" t="s">
        <v>253</v>
      </c>
      <c r="D29" s="17" t="s">
        <v>3</v>
      </c>
      <c r="E29" s="17"/>
      <c r="F29" s="17" t="s">
        <v>12</v>
      </c>
      <c r="G29" s="13" t="s">
        <v>63</v>
      </c>
      <c r="H29" s="18" t="s">
        <v>240</v>
      </c>
      <c r="I29" s="19">
        <v>0.09618055555555556</v>
      </c>
      <c r="J29" s="28">
        <v>0.10262731481481481</v>
      </c>
      <c r="K29" s="29">
        <f t="shared" si="0"/>
        <v>0.006446759259259249</v>
      </c>
      <c r="L29" s="7"/>
      <c r="M29" s="7"/>
      <c r="N29" s="7">
        <v>3</v>
      </c>
      <c r="O29" s="7"/>
      <c r="P29" s="7">
        <v>3</v>
      </c>
      <c r="Q29" s="7"/>
      <c r="R29" s="7"/>
      <c r="S29" s="7"/>
      <c r="T29" s="7">
        <v>10</v>
      </c>
      <c r="U29" s="7">
        <f t="shared" si="1"/>
        <v>16</v>
      </c>
      <c r="V29" s="28">
        <v>0.002777777777777778</v>
      </c>
      <c r="W29" s="28">
        <v>0</v>
      </c>
      <c r="X29" s="29">
        <f t="shared" si="2"/>
        <v>0.009224537037037028</v>
      </c>
      <c r="Y29" s="84">
        <v>25</v>
      </c>
      <c r="Z29" s="98">
        <f t="shared" si="3"/>
        <v>4.477528089887648</v>
      </c>
      <c r="AA29" s="51" t="s">
        <v>338</v>
      </c>
    </row>
    <row r="30" spans="1:27" ht="13.5" thickBot="1">
      <c r="A30" s="36">
        <v>26</v>
      </c>
      <c r="B30" s="20" t="s">
        <v>169</v>
      </c>
      <c r="C30" s="21" t="s">
        <v>168</v>
      </c>
      <c r="D30" s="21" t="s">
        <v>3</v>
      </c>
      <c r="E30" s="21"/>
      <c r="F30" s="21" t="s">
        <v>12</v>
      </c>
      <c r="G30" s="20" t="s">
        <v>63</v>
      </c>
      <c r="H30" s="22" t="s">
        <v>161</v>
      </c>
      <c r="I30" s="23">
        <v>0.12986111111111112</v>
      </c>
      <c r="J30" s="32">
        <v>0.13813657407407406</v>
      </c>
      <c r="K30" s="33">
        <f t="shared" si="0"/>
        <v>0.008275462962962943</v>
      </c>
      <c r="L30" s="11"/>
      <c r="M30" s="11"/>
      <c r="N30" s="11"/>
      <c r="O30" s="11"/>
      <c r="P30" s="11"/>
      <c r="Q30" s="11"/>
      <c r="R30" s="11"/>
      <c r="S30" s="11"/>
      <c r="T30" s="11">
        <v>6</v>
      </c>
      <c r="U30" s="11">
        <f t="shared" si="1"/>
        <v>6</v>
      </c>
      <c r="V30" s="32">
        <v>0.0010416666666666667</v>
      </c>
      <c r="W30" s="32">
        <v>0</v>
      </c>
      <c r="X30" s="33">
        <f t="shared" si="2"/>
        <v>0.00931712962962961</v>
      </c>
      <c r="Y30" s="85">
        <v>26</v>
      </c>
      <c r="Z30" s="99">
        <f t="shared" si="3"/>
        <v>4.522471910112362</v>
      </c>
      <c r="AA30" s="102" t="s">
        <v>338</v>
      </c>
    </row>
    <row r="31" spans="1:9" s="3" customFormat="1" ht="15" customHeight="1">
      <c r="A31" s="6"/>
      <c r="B31" s="106" t="s">
        <v>334</v>
      </c>
      <c r="C31" s="106"/>
      <c r="D31" s="106"/>
      <c r="E31" s="106"/>
      <c r="F31" s="106"/>
      <c r="G31" s="106"/>
      <c r="H31" s="106"/>
      <c r="I31" s="9"/>
    </row>
    <row r="32" spans="1:10" s="3" customFormat="1" ht="18.75" customHeight="1">
      <c r="A32" s="34" t="s">
        <v>293</v>
      </c>
      <c r="B32" s="34"/>
      <c r="C32" s="34"/>
      <c r="D32" s="34"/>
      <c r="E32" s="34"/>
      <c r="F32" s="34"/>
      <c r="G32" s="34"/>
      <c r="H32" s="34"/>
      <c r="I32" s="34"/>
      <c r="J32" s="34"/>
    </row>
    <row r="33" s="3" customFormat="1" ht="6.75" customHeight="1"/>
    <row r="34" spans="1:11" ht="15">
      <c r="A34" s="6" t="str">
        <f>CONCATENATE("Главный секретарь _____________________ /",SignGlSec,"/")</f>
        <v>Главный секретарь _____________________ /О.С.Пашкова СС2К, г. Новокузнецк/</v>
      </c>
      <c r="B34" s="3"/>
      <c r="C34" s="5"/>
      <c r="D34" s="5"/>
      <c r="E34" s="5"/>
      <c r="F34" s="3"/>
      <c r="G34" s="4"/>
      <c r="H34" s="15"/>
      <c r="I34" s="9"/>
      <c r="J34" s="3"/>
      <c r="K34" s="3"/>
    </row>
    <row r="35" spans="1:11" ht="12.75">
      <c r="A35" s="1"/>
      <c r="C35" s="1"/>
      <c r="D35" s="1"/>
      <c r="E35" s="1"/>
      <c r="F35" s="1"/>
      <c r="H35" s="1"/>
      <c r="I35" s="1"/>
      <c r="K35" s="1"/>
    </row>
  </sheetData>
  <sheetProtection/>
  <mergeCells count="5">
    <mergeCell ref="B31:H31"/>
    <mergeCell ref="A4:AA4"/>
    <mergeCell ref="A1:AA1"/>
    <mergeCell ref="A2:AA2"/>
    <mergeCell ref="H3:AA3"/>
  </mergeCells>
  <printOptions/>
  <pageMargins left="0.8661417322834646" right="0.3937007874015748" top="0.19" bottom="0.3937007874015748" header="0.3937007874015748" footer="0.1968503937007874"/>
  <pageSetup fitToHeight="2" horizontalDpi="600" verticalDpi="600" orientation="landscape" paperSize="9" scale="90" r:id="rId1"/>
  <headerFooter>
    <oddFooter>&amp;LCreated by Секретарь_ST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23"/>
  <sheetViews>
    <sheetView zoomScalePageLayoutView="0" workbookViewId="0" topLeftCell="A1">
      <selection activeCell="AB22" sqref="AB22"/>
    </sheetView>
  </sheetViews>
  <sheetFormatPr defaultColWidth="9.140625" defaultRowHeight="12.75" outlineLevelCol="1"/>
  <cols>
    <col min="1" max="1" width="4.00390625" style="2" customWidth="1"/>
    <col min="2" max="2" width="26.00390625" style="1" customWidth="1"/>
    <col min="3" max="3" width="7.28125" style="2" customWidth="1"/>
    <col min="4" max="4" width="7.7109375" style="2" customWidth="1"/>
    <col min="5" max="6" width="5.7109375" style="2" hidden="1" customWidth="1"/>
    <col min="7" max="7" width="13.421875" style="1" hidden="1" customWidth="1" outlineLevel="1"/>
    <col min="8" max="8" width="14.57421875" style="16" customWidth="1" collapsed="1"/>
    <col min="9" max="9" width="20.7109375" style="1" hidden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9.140625" style="1" hidden="1" customWidth="1" outlineLevel="1"/>
    <col min="16" max="16" width="8.7109375" style="12" hidden="1" customWidth="1" collapsed="1"/>
    <col min="17" max="17" width="0.13671875" style="1" hidden="1" customWidth="1"/>
    <col min="18" max="18" width="10.7109375" style="0" customWidth="1"/>
    <col min="19" max="19" width="2.7109375" style="1" customWidth="1"/>
    <col min="20" max="20" width="3.00390625" style="1" customWidth="1"/>
    <col min="21" max="21" width="2.8515625" style="1" customWidth="1"/>
    <col min="22" max="22" width="2.7109375" style="1" customWidth="1"/>
    <col min="23" max="23" width="2.8515625" style="1" customWidth="1"/>
    <col min="24" max="24" width="3.00390625" style="1" customWidth="1"/>
    <col min="25" max="25" width="2.7109375" style="1" customWidth="1"/>
    <col min="26" max="26" width="3.140625" style="1" customWidth="1"/>
    <col min="27" max="27" width="2.57421875" style="1" customWidth="1"/>
    <col min="28" max="28" width="6.140625" style="1" customWidth="1"/>
    <col min="29" max="29" width="7.7109375" style="1" customWidth="1"/>
    <col min="30" max="30" width="7.00390625" style="1" hidden="1" customWidth="1"/>
    <col min="31" max="31" width="7.7109375" style="1" customWidth="1"/>
    <col min="32" max="16384" width="9.140625" style="1" customWidth="1"/>
  </cols>
  <sheetData>
    <row r="1" spans="1:34" s="3" customFormat="1" ht="42.75" customHeight="1">
      <c r="A1" s="107" t="str">
        <f>Shapka1</f>
        <v>Комитет по физической культуре, спорту и туризму администрации г.Новокузнецка
Комитет образования и науки администрации г.Новокузнецка
МБОУ ДОД "Городской Дворец детского (юношеского) творчества им.Н.К.Крупской"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</row>
    <row r="2" spans="1:34" s="3" customFormat="1" ht="39" customHeight="1">
      <c r="A2" s="108" t="str">
        <f>Shapka2</f>
        <v>Первенство г.Новокузнецка по спортивному туризму на пешеходных дистанциях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s="3" customFormat="1" ht="13.5" customHeight="1">
      <c r="A3" s="8" t="str">
        <f>ShapkaData</f>
        <v>20-21 сентября 2014 года</v>
      </c>
      <c r="B3" s="5"/>
      <c r="C3" s="5"/>
      <c r="D3" s="5"/>
      <c r="E3" s="5"/>
      <c r="G3" s="4"/>
      <c r="H3" s="105" t="str">
        <f>ShapkaWhere</f>
        <v>г.Новокузнецк, Кузнецкий район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</row>
    <row r="4" spans="1:34" s="3" customFormat="1" ht="54" customHeight="1" thickBot="1">
      <c r="A4" s="109" t="s">
        <v>315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</row>
    <row r="5" spans="1:34" ht="77.25" customHeight="1" thickBot="1">
      <c r="A5" s="69" t="s">
        <v>273</v>
      </c>
      <c r="B5" s="70" t="s">
        <v>291</v>
      </c>
      <c r="C5" s="70" t="s">
        <v>275</v>
      </c>
      <c r="D5" s="70" t="s">
        <v>272</v>
      </c>
      <c r="E5" s="70" t="s">
        <v>271</v>
      </c>
      <c r="F5" s="70" t="s">
        <v>270</v>
      </c>
      <c r="G5" s="70" t="s">
        <v>269</v>
      </c>
      <c r="H5" s="70" t="s">
        <v>268</v>
      </c>
      <c r="I5" s="70" t="s">
        <v>267</v>
      </c>
      <c r="J5" s="70" t="s">
        <v>266</v>
      </c>
      <c r="K5" s="70" t="s">
        <v>265</v>
      </c>
      <c r="L5" s="70" t="s">
        <v>264</v>
      </c>
      <c r="M5" s="70" t="s">
        <v>263</v>
      </c>
      <c r="N5" s="70"/>
      <c r="O5" s="70" t="s">
        <v>262</v>
      </c>
      <c r="P5" s="71" t="s">
        <v>274</v>
      </c>
      <c r="Q5" s="70" t="s">
        <v>276</v>
      </c>
      <c r="R5" s="70" t="s">
        <v>277</v>
      </c>
      <c r="S5" s="72" t="s">
        <v>316</v>
      </c>
      <c r="T5" s="72" t="s">
        <v>317</v>
      </c>
      <c r="U5" s="72" t="s">
        <v>318</v>
      </c>
      <c r="V5" s="72" t="s">
        <v>319</v>
      </c>
      <c r="W5" s="72" t="s">
        <v>307</v>
      </c>
      <c r="X5" s="72" t="s">
        <v>320</v>
      </c>
      <c r="Y5" s="72" t="s">
        <v>321</v>
      </c>
      <c r="Z5" s="72" t="s">
        <v>310</v>
      </c>
      <c r="AA5" s="72" t="s">
        <v>322</v>
      </c>
      <c r="AB5" s="72" t="s">
        <v>331</v>
      </c>
      <c r="AC5" s="72" t="s">
        <v>290</v>
      </c>
      <c r="AD5" s="68" t="s">
        <v>328</v>
      </c>
      <c r="AE5" s="68" t="s">
        <v>292</v>
      </c>
      <c r="AF5" s="79" t="s">
        <v>302</v>
      </c>
      <c r="AG5" s="72" t="s">
        <v>332</v>
      </c>
      <c r="AH5" s="80" t="s">
        <v>333</v>
      </c>
    </row>
    <row r="6" spans="1:34" ht="12.75">
      <c r="A6" s="37">
        <v>1</v>
      </c>
      <c r="B6" s="14" t="s">
        <v>86</v>
      </c>
      <c r="C6" s="24" t="s">
        <v>85</v>
      </c>
      <c r="D6" s="24" t="s">
        <v>71</v>
      </c>
      <c r="E6" s="24"/>
      <c r="F6" s="24" t="s">
        <v>2</v>
      </c>
      <c r="G6" s="14" t="s">
        <v>63</v>
      </c>
      <c r="H6" s="25" t="s">
        <v>34</v>
      </c>
      <c r="I6" s="14" t="s">
        <v>0</v>
      </c>
      <c r="J6" s="14"/>
      <c r="K6" s="14">
        <v>3</v>
      </c>
      <c r="L6" s="14">
        <v>1</v>
      </c>
      <c r="M6" s="14"/>
      <c r="N6" s="14"/>
      <c r="O6" s="14"/>
      <c r="P6" s="26">
        <v>0.09027777777777778</v>
      </c>
      <c r="Q6" s="31">
        <v>0.09315972222222223</v>
      </c>
      <c r="R6" s="30">
        <f>Q6-P6</f>
        <v>0.002881944444444451</v>
      </c>
      <c r="S6" s="10"/>
      <c r="T6" s="10"/>
      <c r="U6" s="10"/>
      <c r="V6" s="10"/>
      <c r="W6" s="10"/>
      <c r="X6" s="10"/>
      <c r="Y6" s="10"/>
      <c r="Z6" s="10"/>
      <c r="AA6" s="10"/>
      <c r="AB6" s="10">
        <f aca="true" t="shared" si="0" ref="AB6:AB18">SUM(S6:AA6)</f>
        <v>0</v>
      </c>
      <c r="AC6" s="31">
        <v>0</v>
      </c>
      <c r="AD6" s="31">
        <v>0</v>
      </c>
      <c r="AE6" s="30">
        <f aca="true" t="shared" si="1" ref="AE6:AE18">R6+AC6-AD6</f>
        <v>0.002881944444444451</v>
      </c>
      <c r="AF6" s="78">
        <v>1</v>
      </c>
      <c r="AG6" s="96">
        <v>1</v>
      </c>
      <c r="AH6" s="97" t="s">
        <v>66</v>
      </c>
    </row>
    <row r="7" spans="1:34" ht="12.75">
      <c r="A7" s="35">
        <v>2</v>
      </c>
      <c r="B7" s="13" t="s">
        <v>68</v>
      </c>
      <c r="C7" s="17" t="s">
        <v>67</v>
      </c>
      <c r="D7" s="17" t="s">
        <v>66</v>
      </c>
      <c r="E7" s="17"/>
      <c r="F7" s="17" t="s">
        <v>12</v>
      </c>
      <c r="G7" s="13" t="s">
        <v>63</v>
      </c>
      <c r="H7" s="18" t="s">
        <v>34</v>
      </c>
      <c r="I7" s="58"/>
      <c r="J7" s="59"/>
      <c r="K7" s="59"/>
      <c r="L7" s="59"/>
      <c r="M7" s="59"/>
      <c r="N7" s="59"/>
      <c r="O7" s="59"/>
      <c r="P7" s="60"/>
      <c r="Q7" s="59"/>
      <c r="R7" s="29">
        <v>0.0033912037037037036</v>
      </c>
      <c r="S7" s="7"/>
      <c r="T7" s="7"/>
      <c r="U7" s="7"/>
      <c r="V7" s="7"/>
      <c r="W7" s="7"/>
      <c r="X7" s="7"/>
      <c r="Y7" s="7"/>
      <c r="Z7" s="7"/>
      <c r="AA7" s="7"/>
      <c r="AB7" s="7">
        <f t="shared" si="0"/>
        <v>0</v>
      </c>
      <c r="AC7" s="28">
        <v>0</v>
      </c>
      <c r="AD7" s="28">
        <v>0</v>
      </c>
      <c r="AE7" s="29">
        <f t="shared" si="1"/>
        <v>0.0033912037037037036</v>
      </c>
      <c r="AF7" s="76">
        <v>2</v>
      </c>
      <c r="AG7" s="98">
        <f>AE7*AG6/AE6</f>
        <v>1.1767068273092343</v>
      </c>
      <c r="AH7" s="51" t="s">
        <v>38</v>
      </c>
    </row>
    <row r="8" spans="1:34" ht="12.75">
      <c r="A8" s="35">
        <v>3</v>
      </c>
      <c r="B8" s="13" t="s">
        <v>77</v>
      </c>
      <c r="C8" s="17" t="s">
        <v>76</v>
      </c>
      <c r="D8" s="17" t="s">
        <v>66</v>
      </c>
      <c r="E8" s="17"/>
      <c r="F8" s="17" t="s">
        <v>2</v>
      </c>
      <c r="G8" s="13" t="s">
        <v>63</v>
      </c>
      <c r="H8" s="18" t="s">
        <v>34</v>
      </c>
      <c r="I8" s="13" t="s">
        <v>33</v>
      </c>
      <c r="J8" s="13"/>
      <c r="K8" s="13">
        <v>1</v>
      </c>
      <c r="L8" s="13">
        <v>1</v>
      </c>
      <c r="M8" s="13"/>
      <c r="N8" s="13"/>
      <c r="O8" s="13"/>
      <c r="P8" s="19">
        <v>0.11215277777777777</v>
      </c>
      <c r="Q8" s="28">
        <v>0.11585648148148148</v>
      </c>
      <c r="R8" s="29">
        <f aca="true" t="shared" si="2" ref="R8:R18">Q8-P8</f>
        <v>0.003703703703703709</v>
      </c>
      <c r="S8" s="7"/>
      <c r="T8" s="7"/>
      <c r="U8" s="7"/>
      <c r="V8" s="7"/>
      <c r="W8" s="7"/>
      <c r="X8" s="7"/>
      <c r="Y8" s="7"/>
      <c r="Z8" s="7"/>
      <c r="AA8" s="7"/>
      <c r="AB8" s="7">
        <f t="shared" si="0"/>
        <v>0</v>
      </c>
      <c r="AC8" s="28">
        <v>0</v>
      </c>
      <c r="AD8" s="28">
        <v>0.00010416666666666667</v>
      </c>
      <c r="AE8" s="29">
        <f t="shared" si="1"/>
        <v>0.0035995370370370426</v>
      </c>
      <c r="AF8" s="76">
        <v>3</v>
      </c>
      <c r="AG8" s="98">
        <f aca="true" t="shared" si="3" ref="AG8:AG18">AE8*AG7/AE7</f>
        <v>1.248995983935742</v>
      </c>
      <c r="AH8" s="51" t="s">
        <v>38</v>
      </c>
    </row>
    <row r="9" spans="1:34" ht="12.75">
      <c r="A9" s="35">
        <v>4</v>
      </c>
      <c r="B9" s="13" t="s">
        <v>88</v>
      </c>
      <c r="C9" s="17" t="s">
        <v>87</v>
      </c>
      <c r="D9" s="17" t="s">
        <v>38</v>
      </c>
      <c r="E9" s="17"/>
      <c r="F9" s="17" t="s">
        <v>2</v>
      </c>
      <c r="G9" s="13" t="s">
        <v>63</v>
      </c>
      <c r="H9" s="18" t="s">
        <v>34</v>
      </c>
      <c r="I9" s="13" t="s">
        <v>184</v>
      </c>
      <c r="J9" s="13"/>
      <c r="K9" s="13">
        <v>3</v>
      </c>
      <c r="L9" s="13">
        <v>1</v>
      </c>
      <c r="M9" s="13"/>
      <c r="N9" s="13"/>
      <c r="O9" s="13"/>
      <c r="P9" s="19">
        <v>0.1017361111111111</v>
      </c>
      <c r="Q9" s="28">
        <v>0.1055787037037037</v>
      </c>
      <c r="R9" s="29">
        <f t="shared" si="2"/>
        <v>0.0038425925925926058</v>
      </c>
      <c r="S9" s="7"/>
      <c r="T9" s="7"/>
      <c r="U9" s="7"/>
      <c r="V9" s="7"/>
      <c r="W9" s="7"/>
      <c r="X9" s="7"/>
      <c r="Y9" s="7"/>
      <c r="Z9" s="7"/>
      <c r="AA9" s="7"/>
      <c r="AB9" s="7">
        <f t="shared" si="0"/>
        <v>0</v>
      </c>
      <c r="AC9" s="28">
        <v>0</v>
      </c>
      <c r="AD9" s="28">
        <v>0</v>
      </c>
      <c r="AE9" s="29">
        <f t="shared" si="1"/>
        <v>0.0038425925925926058</v>
      </c>
      <c r="AF9" s="76">
        <v>4</v>
      </c>
      <c r="AG9" s="98">
        <f t="shared" si="3"/>
        <v>1.3333333333333348</v>
      </c>
      <c r="AH9" s="51" t="s">
        <v>46</v>
      </c>
    </row>
    <row r="10" spans="1:34" ht="12.75">
      <c r="A10" s="35">
        <v>5</v>
      </c>
      <c r="B10" s="13" t="s">
        <v>215</v>
      </c>
      <c r="C10" s="17" t="s">
        <v>214</v>
      </c>
      <c r="D10" s="17" t="s">
        <v>38</v>
      </c>
      <c r="E10" s="17"/>
      <c r="F10" s="17" t="s">
        <v>2</v>
      </c>
      <c r="G10" s="13" t="s">
        <v>63</v>
      </c>
      <c r="H10" s="18" t="s">
        <v>185</v>
      </c>
      <c r="I10" s="13" t="s">
        <v>33</v>
      </c>
      <c r="J10" s="13"/>
      <c r="K10" s="13">
        <v>5</v>
      </c>
      <c r="L10" s="13">
        <v>1</v>
      </c>
      <c r="M10" s="13"/>
      <c r="N10" s="13"/>
      <c r="O10" s="13"/>
      <c r="P10" s="19">
        <v>0.1170138888888889</v>
      </c>
      <c r="Q10" s="28">
        <v>0.12130787037037037</v>
      </c>
      <c r="R10" s="29">
        <f t="shared" si="2"/>
        <v>0.004293981481481468</v>
      </c>
      <c r="S10" s="7"/>
      <c r="T10" s="7"/>
      <c r="U10" s="7"/>
      <c r="V10" s="7"/>
      <c r="W10" s="7"/>
      <c r="X10" s="7"/>
      <c r="Y10" s="7"/>
      <c r="Z10" s="7"/>
      <c r="AA10" s="7"/>
      <c r="AB10" s="7">
        <f t="shared" si="0"/>
        <v>0</v>
      </c>
      <c r="AC10" s="28">
        <v>0</v>
      </c>
      <c r="AD10" s="28">
        <v>0</v>
      </c>
      <c r="AE10" s="29">
        <f t="shared" si="1"/>
        <v>0.004293981481481468</v>
      </c>
      <c r="AF10" s="76">
        <v>5</v>
      </c>
      <c r="AG10" s="98">
        <f t="shared" si="3"/>
        <v>1.4899598393574216</v>
      </c>
      <c r="AH10" s="51" t="s">
        <v>46</v>
      </c>
    </row>
    <row r="11" spans="1:34" ht="12.75">
      <c r="A11" s="35">
        <v>6</v>
      </c>
      <c r="B11" s="13" t="s">
        <v>84</v>
      </c>
      <c r="C11" s="17" t="s">
        <v>83</v>
      </c>
      <c r="D11" s="17" t="s">
        <v>38</v>
      </c>
      <c r="E11" s="17"/>
      <c r="F11" s="17" t="s">
        <v>2</v>
      </c>
      <c r="G11" s="13" t="s">
        <v>63</v>
      </c>
      <c r="H11" s="18" t="s">
        <v>34</v>
      </c>
      <c r="I11" s="13" t="s">
        <v>184</v>
      </c>
      <c r="J11" s="13"/>
      <c r="K11" s="13">
        <v>4</v>
      </c>
      <c r="L11" s="13">
        <v>1</v>
      </c>
      <c r="M11" s="13"/>
      <c r="N11" s="13"/>
      <c r="O11" s="13"/>
      <c r="P11" s="19">
        <v>0.10972222222222222</v>
      </c>
      <c r="Q11" s="28">
        <v>0.11430555555555555</v>
      </c>
      <c r="R11" s="29">
        <f t="shared" si="2"/>
        <v>0.004583333333333328</v>
      </c>
      <c r="S11" s="7"/>
      <c r="T11" s="7"/>
      <c r="U11" s="7"/>
      <c r="V11" s="7"/>
      <c r="W11" s="7"/>
      <c r="X11" s="7"/>
      <c r="Y11" s="7"/>
      <c r="Z11" s="7"/>
      <c r="AA11" s="7"/>
      <c r="AB11" s="7">
        <f t="shared" si="0"/>
        <v>0</v>
      </c>
      <c r="AC11" s="28">
        <v>0</v>
      </c>
      <c r="AD11" s="28">
        <v>0</v>
      </c>
      <c r="AE11" s="29">
        <f t="shared" si="1"/>
        <v>0.004583333333333328</v>
      </c>
      <c r="AF11" s="76">
        <v>6</v>
      </c>
      <c r="AG11" s="98">
        <f t="shared" si="3"/>
        <v>1.590361445783127</v>
      </c>
      <c r="AH11" s="51" t="s">
        <v>46</v>
      </c>
    </row>
    <row r="12" spans="1:34" ht="12.75">
      <c r="A12" s="35">
        <v>7</v>
      </c>
      <c r="B12" s="13" t="s">
        <v>213</v>
      </c>
      <c r="C12" s="17" t="s">
        <v>212</v>
      </c>
      <c r="D12" s="17" t="s">
        <v>46</v>
      </c>
      <c r="E12" s="17"/>
      <c r="F12" s="17" t="s">
        <v>2</v>
      </c>
      <c r="G12" s="13" t="s">
        <v>63</v>
      </c>
      <c r="H12" s="18" t="s">
        <v>185</v>
      </c>
      <c r="I12" s="13" t="s">
        <v>33</v>
      </c>
      <c r="J12" s="13"/>
      <c r="K12" s="13">
        <v>6</v>
      </c>
      <c r="L12" s="13">
        <v>1</v>
      </c>
      <c r="M12" s="13"/>
      <c r="N12" s="13"/>
      <c r="O12" s="13"/>
      <c r="P12" s="19">
        <v>0.12164351851851851</v>
      </c>
      <c r="Q12" s="28">
        <v>0.12625</v>
      </c>
      <c r="R12" s="29">
        <f t="shared" si="2"/>
        <v>0.004606481481481489</v>
      </c>
      <c r="S12" s="7"/>
      <c r="T12" s="7"/>
      <c r="U12" s="7"/>
      <c r="V12" s="7"/>
      <c r="W12" s="7"/>
      <c r="X12" s="7"/>
      <c r="Y12" s="7"/>
      <c r="Z12" s="7"/>
      <c r="AA12" s="7"/>
      <c r="AB12" s="7">
        <f t="shared" si="0"/>
        <v>0</v>
      </c>
      <c r="AC12" s="28">
        <v>0</v>
      </c>
      <c r="AD12" s="28">
        <v>0</v>
      </c>
      <c r="AE12" s="29">
        <f t="shared" si="1"/>
        <v>0.004606481481481489</v>
      </c>
      <c r="AF12" s="76">
        <v>7</v>
      </c>
      <c r="AG12" s="98">
        <f t="shared" si="3"/>
        <v>1.5983935742971878</v>
      </c>
      <c r="AH12" s="51" t="s">
        <v>46</v>
      </c>
    </row>
    <row r="13" spans="1:34" ht="12.75">
      <c r="A13" s="35">
        <v>8</v>
      </c>
      <c r="B13" s="13" t="s">
        <v>211</v>
      </c>
      <c r="C13" s="17" t="s">
        <v>210</v>
      </c>
      <c r="D13" s="17" t="s">
        <v>3</v>
      </c>
      <c r="E13" s="17"/>
      <c r="F13" s="17" t="s">
        <v>2</v>
      </c>
      <c r="G13" s="13" t="s">
        <v>63</v>
      </c>
      <c r="H13" s="18" t="s">
        <v>185</v>
      </c>
      <c r="I13" s="13" t="s">
        <v>33</v>
      </c>
      <c r="J13" s="13"/>
      <c r="K13" s="13">
        <v>7</v>
      </c>
      <c r="L13" s="13">
        <v>1</v>
      </c>
      <c r="M13" s="13"/>
      <c r="N13" s="13"/>
      <c r="O13" s="13"/>
      <c r="P13" s="19">
        <v>0.12164351851851851</v>
      </c>
      <c r="Q13" s="28">
        <v>0.12659722222222222</v>
      </c>
      <c r="R13" s="29">
        <f t="shared" si="2"/>
        <v>0.00495370370370371</v>
      </c>
      <c r="S13" s="7"/>
      <c r="T13" s="7"/>
      <c r="U13" s="7"/>
      <c r="V13" s="7"/>
      <c r="W13" s="7"/>
      <c r="X13" s="7"/>
      <c r="Y13" s="7"/>
      <c r="Z13" s="7"/>
      <c r="AA13" s="7"/>
      <c r="AB13" s="7">
        <f t="shared" si="0"/>
        <v>0</v>
      </c>
      <c r="AC13" s="28">
        <v>0</v>
      </c>
      <c r="AD13" s="28">
        <v>0</v>
      </c>
      <c r="AE13" s="29">
        <f t="shared" si="1"/>
        <v>0.00495370370370371</v>
      </c>
      <c r="AF13" s="76">
        <v>8</v>
      </c>
      <c r="AG13" s="98">
        <f t="shared" si="3"/>
        <v>1.7188755020080302</v>
      </c>
      <c r="AH13" s="51" t="s">
        <v>338</v>
      </c>
    </row>
    <row r="14" spans="1:34" ht="12.75">
      <c r="A14" s="35">
        <v>9</v>
      </c>
      <c r="B14" s="13" t="s">
        <v>209</v>
      </c>
      <c r="C14" s="17" t="s">
        <v>208</v>
      </c>
      <c r="D14" s="17" t="s">
        <v>3</v>
      </c>
      <c r="E14" s="17"/>
      <c r="F14" s="17" t="s">
        <v>2</v>
      </c>
      <c r="G14" s="13" t="s">
        <v>63</v>
      </c>
      <c r="H14" s="18" t="s">
        <v>185</v>
      </c>
      <c r="I14" s="13" t="s">
        <v>33</v>
      </c>
      <c r="J14" s="13"/>
      <c r="K14" s="13">
        <v>8</v>
      </c>
      <c r="L14" s="13">
        <v>1</v>
      </c>
      <c r="M14" s="13"/>
      <c r="N14" s="13"/>
      <c r="O14" s="13"/>
      <c r="P14" s="19">
        <v>0.12395833333333334</v>
      </c>
      <c r="Q14" s="28">
        <v>0.12900462962962964</v>
      </c>
      <c r="R14" s="29">
        <f t="shared" si="2"/>
        <v>0.005046296296296299</v>
      </c>
      <c r="S14" s="7"/>
      <c r="T14" s="7"/>
      <c r="U14" s="7"/>
      <c r="V14" s="7"/>
      <c r="W14" s="7"/>
      <c r="X14" s="7"/>
      <c r="Y14" s="7"/>
      <c r="Z14" s="7"/>
      <c r="AA14" s="7"/>
      <c r="AB14" s="7">
        <f t="shared" si="0"/>
        <v>0</v>
      </c>
      <c r="AC14" s="28">
        <v>0</v>
      </c>
      <c r="AD14" s="28">
        <v>0</v>
      </c>
      <c r="AE14" s="29">
        <f t="shared" si="1"/>
        <v>0.005046296296296299</v>
      </c>
      <c r="AF14" s="76">
        <v>9</v>
      </c>
      <c r="AG14" s="98">
        <f t="shared" si="3"/>
        <v>1.7510040160642535</v>
      </c>
      <c r="AH14" s="51" t="s">
        <v>338</v>
      </c>
    </row>
    <row r="15" spans="1:34" ht="12.75">
      <c r="A15" s="35">
        <v>10</v>
      </c>
      <c r="B15" s="13" t="s">
        <v>152</v>
      </c>
      <c r="C15" s="17" t="s">
        <v>151</v>
      </c>
      <c r="D15" s="17" t="s">
        <v>3</v>
      </c>
      <c r="E15" s="17"/>
      <c r="F15" s="17" t="s">
        <v>2</v>
      </c>
      <c r="G15" s="13" t="s">
        <v>63</v>
      </c>
      <c r="H15" s="18" t="s">
        <v>148</v>
      </c>
      <c r="I15" s="13" t="s">
        <v>0</v>
      </c>
      <c r="J15" s="13"/>
      <c r="K15" s="13">
        <v>8</v>
      </c>
      <c r="L15" s="13">
        <v>1</v>
      </c>
      <c r="M15" s="13"/>
      <c r="N15" s="13"/>
      <c r="O15" s="13"/>
      <c r="P15" s="19">
        <v>0.134375</v>
      </c>
      <c r="Q15" s="28">
        <v>0.14251157407407408</v>
      </c>
      <c r="R15" s="29">
        <f t="shared" si="2"/>
        <v>0.008136574074074088</v>
      </c>
      <c r="S15" s="7"/>
      <c r="T15" s="7"/>
      <c r="U15" s="7"/>
      <c r="V15" s="7"/>
      <c r="W15" s="7"/>
      <c r="X15" s="7"/>
      <c r="Y15" s="7"/>
      <c r="Z15" s="7"/>
      <c r="AA15" s="7"/>
      <c r="AB15" s="7">
        <f t="shared" si="0"/>
        <v>0</v>
      </c>
      <c r="AC15" s="28">
        <v>0</v>
      </c>
      <c r="AD15" s="28">
        <v>0</v>
      </c>
      <c r="AE15" s="29">
        <f t="shared" si="1"/>
        <v>0.008136574074074088</v>
      </c>
      <c r="AF15" s="76">
        <v>10</v>
      </c>
      <c r="AG15" s="98">
        <f t="shared" si="3"/>
        <v>2.8232931726907604</v>
      </c>
      <c r="AH15" s="51" t="s">
        <v>338</v>
      </c>
    </row>
    <row r="16" spans="1:34" ht="12.75">
      <c r="A16" s="35">
        <v>11</v>
      </c>
      <c r="B16" s="13" t="s">
        <v>327</v>
      </c>
      <c r="C16" s="17" t="s">
        <v>260</v>
      </c>
      <c r="D16" s="17" t="s">
        <v>3</v>
      </c>
      <c r="E16" s="17"/>
      <c r="F16" s="17" t="s">
        <v>2</v>
      </c>
      <c r="G16" s="13" t="s">
        <v>63</v>
      </c>
      <c r="H16" s="18" t="s">
        <v>240</v>
      </c>
      <c r="I16" s="13" t="s">
        <v>33</v>
      </c>
      <c r="J16" s="13"/>
      <c r="K16" s="13">
        <v>4</v>
      </c>
      <c r="L16" s="13">
        <v>1</v>
      </c>
      <c r="M16" s="13"/>
      <c r="N16" s="13"/>
      <c r="O16" s="13"/>
      <c r="P16" s="19">
        <v>0.10381944444444445</v>
      </c>
      <c r="Q16" s="28">
        <v>0.11657407407407407</v>
      </c>
      <c r="R16" s="29">
        <f t="shared" si="2"/>
        <v>0.012754629629629616</v>
      </c>
      <c r="S16" s="7"/>
      <c r="T16" s="7"/>
      <c r="U16" s="7"/>
      <c r="V16" s="7"/>
      <c r="W16" s="7"/>
      <c r="X16" s="7"/>
      <c r="Y16" s="7"/>
      <c r="Z16" s="7"/>
      <c r="AA16" s="7"/>
      <c r="AB16" s="7">
        <f t="shared" si="0"/>
        <v>0</v>
      </c>
      <c r="AC16" s="28">
        <v>0</v>
      </c>
      <c r="AD16" s="28">
        <v>0</v>
      </c>
      <c r="AE16" s="29">
        <f t="shared" si="1"/>
        <v>0.012754629629629616</v>
      </c>
      <c r="AF16" s="76">
        <v>11</v>
      </c>
      <c r="AG16" s="98">
        <f t="shared" si="3"/>
        <v>4.425702811244963</v>
      </c>
      <c r="AH16" s="51" t="s">
        <v>338</v>
      </c>
    </row>
    <row r="17" spans="1:34" ht="12.75">
      <c r="A17" s="35">
        <v>12</v>
      </c>
      <c r="B17" s="13" t="s">
        <v>163</v>
      </c>
      <c r="C17" s="17" t="s">
        <v>162</v>
      </c>
      <c r="D17" s="17" t="s">
        <v>3</v>
      </c>
      <c r="E17" s="17"/>
      <c r="F17" s="17" t="s">
        <v>2</v>
      </c>
      <c r="G17" s="13" t="s">
        <v>63</v>
      </c>
      <c r="H17" s="18" t="s">
        <v>161</v>
      </c>
      <c r="I17" s="13" t="s">
        <v>147</v>
      </c>
      <c r="J17" s="13"/>
      <c r="K17" s="13">
        <v>5</v>
      </c>
      <c r="L17" s="13">
        <v>1</v>
      </c>
      <c r="M17" s="13"/>
      <c r="N17" s="13"/>
      <c r="O17" s="13"/>
      <c r="P17" s="19">
        <v>0.13993055555555556</v>
      </c>
      <c r="Q17" s="28">
        <v>0.1537152777777778</v>
      </c>
      <c r="R17" s="29">
        <f t="shared" si="2"/>
        <v>0.01378472222222224</v>
      </c>
      <c r="S17" s="7"/>
      <c r="T17" s="7"/>
      <c r="U17" s="7"/>
      <c r="V17" s="7"/>
      <c r="W17" s="7"/>
      <c r="X17" s="7"/>
      <c r="Y17" s="7"/>
      <c r="Z17" s="7"/>
      <c r="AA17" s="7"/>
      <c r="AB17" s="7">
        <f t="shared" si="0"/>
        <v>0</v>
      </c>
      <c r="AC17" s="28">
        <v>0</v>
      </c>
      <c r="AD17" s="28">
        <v>0</v>
      </c>
      <c r="AE17" s="29">
        <f t="shared" si="1"/>
        <v>0.01378472222222224</v>
      </c>
      <c r="AF17" s="76">
        <v>12</v>
      </c>
      <c r="AG17" s="98">
        <f t="shared" si="3"/>
        <v>4.783132530120475</v>
      </c>
      <c r="AH17" s="51" t="s">
        <v>338</v>
      </c>
    </row>
    <row r="18" spans="1:34" s="3" customFormat="1" ht="15" customHeight="1" thickBot="1">
      <c r="A18" s="36">
        <v>13</v>
      </c>
      <c r="B18" s="20" t="s">
        <v>165</v>
      </c>
      <c r="C18" s="21" t="s">
        <v>164</v>
      </c>
      <c r="D18" s="21" t="s">
        <v>3</v>
      </c>
      <c r="E18" s="21"/>
      <c r="F18" s="21" t="s">
        <v>2</v>
      </c>
      <c r="G18" s="20" t="s">
        <v>63</v>
      </c>
      <c r="H18" s="22" t="s">
        <v>161</v>
      </c>
      <c r="I18" s="20" t="s">
        <v>147</v>
      </c>
      <c r="J18" s="20"/>
      <c r="K18" s="20">
        <v>6</v>
      </c>
      <c r="L18" s="20">
        <v>1</v>
      </c>
      <c r="M18" s="20"/>
      <c r="N18" s="20"/>
      <c r="O18" s="20"/>
      <c r="P18" s="23">
        <v>0.13993055555555556</v>
      </c>
      <c r="Q18" s="32">
        <v>0.15788194444444445</v>
      </c>
      <c r="R18" s="33">
        <f t="shared" si="2"/>
        <v>0.01795138888888889</v>
      </c>
      <c r="S18" s="11"/>
      <c r="T18" s="11"/>
      <c r="U18" s="11"/>
      <c r="V18" s="11"/>
      <c r="W18" s="11"/>
      <c r="X18" s="11"/>
      <c r="Y18" s="11"/>
      <c r="Z18" s="11"/>
      <c r="AA18" s="11"/>
      <c r="AB18" s="11">
        <f t="shared" si="0"/>
        <v>0</v>
      </c>
      <c r="AC18" s="32">
        <v>0</v>
      </c>
      <c r="AD18" s="32">
        <v>0</v>
      </c>
      <c r="AE18" s="33">
        <f t="shared" si="1"/>
        <v>0.01795138888888889</v>
      </c>
      <c r="AF18" s="77">
        <v>13</v>
      </c>
      <c r="AG18" s="99">
        <f t="shared" si="3"/>
        <v>6.228915662650587</v>
      </c>
      <c r="AH18" s="52" t="s">
        <v>338</v>
      </c>
    </row>
    <row r="19" spans="1:16" s="3" customFormat="1" ht="15" customHeight="1">
      <c r="A19" s="53"/>
      <c r="B19" s="106" t="s">
        <v>330</v>
      </c>
      <c r="C19" s="106"/>
      <c r="D19" s="106"/>
      <c r="E19" s="106"/>
      <c r="F19" s="106"/>
      <c r="G19" s="106"/>
      <c r="H19" s="106"/>
      <c r="I19" s="4"/>
      <c r="P19" s="9"/>
    </row>
    <row r="20" spans="1:17" s="3" customFormat="1" ht="18.75" customHeight="1">
      <c r="A20" s="34" t="s">
        <v>293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="3" customFormat="1" ht="6.75" customHeight="1"/>
    <row r="22" spans="1:18" ht="15">
      <c r="A22" s="6" t="str">
        <f>CONCATENATE("Главный секретарь _____________________ /",SignGlSec,"/")</f>
        <v>Главный секретарь _____________________ /О.С.Пашкова СС2К, г. Новокузнецк/</v>
      </c>
      <c r="B22" s="3"/>
      <c r="C22" s="5"/>
      <c r="D22" s="5"/>
      <c r="E22" s="5"/>
      <c r="F22" s="3"/>
      <c r="G22" s="4"/>
      <c r="H22" s="15"/>
      <c r="I22" s="4"/>
      <c r="J22" s="3"/>
      <c r="K22" s="3"/>
      <c r="L22" s="3"/>
      <c r="M22" s="3"/>
      <c r="N22" s="3"/>
      <c r="O22" s="3"/>
      <c r="P22" s="9"/>
      <c r="Q22" s="3"/>
      <c r="R22" s="3"/>
    </row>
    <row r="23" spans="1:18" ht="12.75">
      <c r="A23" s="1"/>
      <c r="C23" s="1"/>
      <c r="D23" s="1"/>
      <c r="E23" s="1"/>
      <c r="F23" s="1"/>
      <c r="H23" s="1"/>
      <c r="P23" s="1"/>
      <c r="R23" s="1"/>
    </row>
  </sheetData>
  <sheetProtection/>
  <mergeCells count="5">
    <mergeCell ref="B19:H19"/>
    <mergeCell ref="A1:AH1"/>
    <mergeCell ref="A2:AH2"/>
    <mergeCell ref="H3:AH3"/>
    <mergeCell ref="A4:AH4"/>
  </mergeCells>
  <printOptions/>
  <pageMargins left="0.77" right="0.3937007874015748" top="0.3937007874015748" bottom="0.3937007874015748" header="0.3937007874015748" footer="0.1968503937007874"/>
  <pageSetup fitToHeight="2" horizontalDpi="600" verticalDpi="600" orientation="landscape" paperSize="9" scale="90" r:id="rId1"/>
  <headerFooter>
    <oddFooter>&amp;LCreated by Секретарь_ST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30"/>
  <sheetViews>
    <sheetView zoomScale="84" zoomScaleNormal="84" zoomScalePageLayoutView="0" workbookViewId="0" topLeftCell="A3">
      <selection activeCell="AL19" sqref="AL19"/>
    </sheetView>
  </sheetViews>
  <sheetFormatPr defaultColWidth="9.140625" defaultRowHeight="12.75" outlineLevelCol="1"/>
  <cols>
    <col min="1" max="1" width="4.00390625" style="2" customWidth="1"/>
    <col min="2" max="2" width="22.00390625" style="1" customWidth="1"/>
    <col min="3" max="3" width="7.28125" style="2" customWidth="1"/>
    <col min="4" max="4" width="7.7109375" style="2" hidden="1" customWidth="1"/>
    <col min="5" max="5" width="5.7109375" style="2" hidden="1" customWidth="1"/>
    <col min="6" max="6" width="5.7109375" style="2" customWidth="1"/>
    <col min="7" max="7" width="13.421875" style="1" customWidth="1" outlineLevel="1"/>
    <col min="8" max="8" width="14.8515625" style="16" customWidth="1"/>
    <col min="9" max="9" width="20.7109375" style="1" hidden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9.140625" style="1" hidden="1" customWidth="1" outlineLevel="1"/>
    <col min="16" max="16" width="8.7109375" style="12" hidden="1" customWidth="1" collapsed="1"/>
    <col min="17" max="17" width="9.28125" style="1" hidden="1" customWidth="1"/>
    <col min="18" max="18" width="12.140625" style="0" hidden="1" customWidth="1"/>
    <col min="19" max="19" width="4.421875" style="1" hidden="1" customWidth="1"/>
    <col min="20" max="20" width="4.140625" style="1" hidden="1" customWidth="1"/>
    <col min="21" max="21" width="3.8515625" style="1" hidden="1" customWidth="1"/>
    <col min="22" max="23" width="3.7109375" style="1" hidden="1" customWidth="1"/>
    <col min="24" max="24" width="3.8515625" style="1" hidden="1" customWidth="1"/>
    <col min="25" max="25" width="4.00390625" style="1" hidden="1" customWidth="1"/>
    <col min="26" max="26" width="4.28125" style="1" hidden="1" customWidth="1"/>
    <col min="27" max="27" width="4.140625" style="1" hidden="1" customWidth="1"/>
    <col min="28" max="28" width="6.140625" style="1" hidden="1" customWidth="1"/>
    <col min="29" max="29" width="7.7109375" style="1" hidden="1" customWidth="1"/>
    <col min="30" max="30" width="8.00390625" style="1" hidden="1" customWidth="1"/>
    <col min="31" max="31" width="9.140625" style="1" customWidth="1"/>
    <col min="32" max="16384" width="9.140625" style="1" customWidth="1"/>
  </cols>
  <sheetData>
    <row r="1" spans="1:33" s="3" customFormat="1" ht="42.75" customHeight="1">
      <c r="A1" s="107" t="str">
        <f>Shapka1</f>
        <v>Комитет по физической культуре, спорту и туризму администрации г.Новокузнецка
Комитет образования и науки администрации г.Новокузнецка
МБОУ ДОД "Городской Дворец детского (юношеского) творчества им.Н.К.Крупской"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</row>
    <row r="2" spans="1:33" s="3" customFormat="1" ht="39" customHeight="1">
      <c r="A2" s="108" t="str">
        <f>Shapka2</f>
        <v>Первенство г.Новокузнецка по спортивному туризму на пешеходных дистанциях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s="3" customFormat="1" ht="13.5" customHeight="1">
      <c r="A3" s="8" t="str">
        <f>ShapkaData</f>
        <v>20-21 сентября 2014 года</v>
      </c>
      <c r="B3" s="5"/>
      <c r="C3" s="5"/>
      <c r="D3" s="5"/>
      <c r="E3" s="5"/>
      <c r="G3" s="4"/>
      <c r="H3" s="112" t="str">
        <f>ShapkaWhere</f>
        <v>г.Новокузнецк, Кузнецкий район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</row>
    <row r="4" spans="1:33" s="3" customFormat="1" ht="72" customHeight="1" thickBot="1">
      <c r="A4" s="110" t="s">
        <v>323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ht="66" customHeight="1" thickBot="1">
      <c r="A5" s="62" t="s">
        <v>273</v>
      </c>
      <c r="B5" s="63" t="s">
        <v>291</v>
      </c>
      <c r="C5" s="63" t="s">
        <v>275</v>
      </c>
      <c r="D5" s="63" t="s">
        <v>272</v>
      </c>
      <c r="E5" s="63" t="s">
        <v>271</v>
      </c>
      <c r="F5" s="63" t="s">
        <v>270</v>
      </c>
      <c r="G5" s="63" t="s">
        <v>269</v>
      </c>
      <c r="H5" s="104" t="s">
        <v>268</v>
      </c>
      <c r="I5" s="63" t="s">
        <v>267</v>
      </c>
      <c r="J5" s="63" t="s">
        <v>266</v>
      </c>
      <c r="K5" s="63" t="s">
        <v>265</v>
      </c>
      <c r="L5" s="63" t="s">
        <v>264</v>
      </c>
      <c r="M5" s="63" t="s">
        <v>263</v>
      </c>
      <c r="N5" s="63"/>
      <c r="O5" s="63" t="s">
        <v>262</v>
      </c>
      <c r="P5" s="64" t="s">
        <v>274</v>
      </c>
      <c r="Q5" s="63" t="s">
        <v>276</v>
      </c>
      <c r="R5" s="63" t="s">
        <v>277</v>
      </c>
      <c r="S5" s="65" t="s">
        <v>278</v>
      </c>
      <c r="T5" s="65" t="s">
        <v>279</v>
      </c>
      <c r="U5" s="65" t="s">
        <v>280</v>
      </c>
      <c r="V5" s="65" t="s">
        <v>281</v>
      </c>
      <c r="W5" s="65" t="s">
        <v>282</v>
      </c>
      <c r="X5" s="65" t="s">
        <v>283</v>
      </c>
      <c r="Y5" s="65" t="s">
        <v>284</v>
      </c>
      <c r="Z5" s="65" t="s">
        <v>285</v>
      </c>
      <c r="AA5" s="65" t="s">
        <v>286</v>
      </c>
      <c r="AB5" s="65" t="s">
        <v>288</v>
      </c>
      <c r="AC5" s="65" t="s">
        <v>290</v>
      </c>
      <c r="AD5" s="66" t="s">
        <v>289</v>
      </c>
      <c r="AE5" s="66" t="s">
        <v>292</v>
      </c>
      <c r="AF5" s="63" t="s">
        <v>312</v>
      </c>
      <c r="AG5" s="61" t="s">
        <v>302</v>
      </c>
    </row>
    <row r="6" spans="1:33" ht="12.75">
      <c r="A6" s="45">
        <v>1</v>
      </c>
      <c r="B6" s="39" t="s">
        <v>94</v>
      </c>
      <c r="C6" s="38" t="s">
        <v>93</v>
      </c>
      <c r="D6" s="38" t="s">
        <v>78</v>
      </c>
      <c r="E6" s="38"/>
      <c r="F6" s="38" t="s">
        <v>12</v>
      </c>
      <c r="G6" s="39" t="s">
        <v>63</v>
      </c>
      <c r="H6" s="40" t="s">
        <v>34</v>
      </c>
      <c r="I6" s="39" t="s">
        <v>0</v>
      </c>
      <c r="J6" s="39"/>
      <c r="K6" s="39">
        <v>5</v>
      </c>
      <c r="L6" s="39">
        <v>1</v>
      </c>
      <c r="M6" s="39"/>
      <c r="N6" s="39"/>
      <c r="O6" s="39"/>
      <c r="P6" s="41">
        <v>0.09166666666666667</v>
      </c>
      <c r="Q6" s="42">
        <v>0.09372685185185185</v>
      </c>
      <c r="R6" s="43">
        <f aca="true" t="shared" si="0" ref="R6:R25">Q6-P6</f>
        <v>0.002060185185185179</v>
      </c>
      <c r="S6" s="44"/>
      <c r="T6" s="44"/>
      <c r="U6" s="44"/>
      <c r="V6" s="44"/>
      <c r="W6" s="44"/>
      <c r="X6" s="44"/>
      <c r="Y6" s="44"/>
      <c r="Z6" s="44"/>
      <c r="AA6" s="44"/>
      <c r="AB6" s="44">
        <f aca="true" t="shared" si="1" ref="AB6:AB25">SUM(S6:AA6)</f>
        <v>0</v>
      </c>
      <c r="AC6" s="42">
        <v>0</v>
      </c>
      <c r="AD6" s="42">
        <v>0</v>
      </c>
      <c r="AE6" s="43">
        <f aca="true" t="shared" si="2" ref="AE6:AE25">R6+AC6-AD6</f>
        <v>0.002060185185185179</v>
      </c>
      <c r="AF6" s="113">
        <f>SUM(AE6:AE9)</f>
        <v>0.009351851851851847</v>
      </c>
      <c r="AG6" s="119" t="s">
        <v>66</v>
      </c>
    </row>
    <row r="7" spans="1:33" ht="12.75">
      <c r="A7" s="35">
        <v>2</v>
      </c>
      <c r="B7" s="13" t="s">
        <v>73</v>
      </c>
      <c r="C7" s="17" t="s">
        <v>72</v>
      </c>
      <c r="D7" s="17" t="s">
        <v>71</v>
      </c>
      <c r="E7" s="17"/>
      <c r="F7" s="17" t="s">
        <v>12</v>
      </c>
      <c r="G7" s="13" t="s">
        <v>63</v>
      </c>
      <c r="H7" s="18" t="s">
        <v>34</v>
      </c>
      <c r="I7" s="13" t="s">
        <v>0</v>
      </c>
      <c r="J7" s="13"/>
      <c r="K7" s="13">
        <v>2</v>
      </c>
      <c r="L7" s="13">
        <v>1</v>
      </c>
      <c r="M7" s="13"/>
      <c r="N7" s="13"/>
      <c r="O7" s="13"/>
      <c r="P7" s="19">
        <v>0.09027777777777778</v>
      </c>
      <c r="Q7" s="28">
        <v>0.09258101851851852</v>
      </c>
      <c r="R7" s="29">
        <f t="shared" si="0"/>
        <v>0.0023032407407407446</v>
      </c>
      <c r="S7" s="7"/>
      <c r="T7" s="7"/>
      <c r="U7" s="7"/>
      <c r="V7" s="7"/>
      <c r="W7" s="7"/>
      <c r="X7" s="7"/>
      <c r="Y7" s="7"/>
      <c r="Z7" s="7"/>
      <c r="AA7" s="7"/>
      <c r="AB7" s="7">
        <f t="shared" si="1"/>
        <v>0</v>
      </c>
      <c r="AC7" s="28">
        <v>0</v>
      </c>
      <c r="AD7" s="28">
        <v>0</v>
      </c>
      <c r="AE7" s="29">
        <f t="shared" si="2"/>
        <v>0.0023032407407407446</v>
      </c>
      <c r="AF7" s="114"/>
      <c r="AG7" s="120"/>
    </row>
    <row r="8" spans="1:33" ht="12.75">
      <c r="A8" s="37">
        <v>3</v>
      </c>
      <c r="B8" s="13" t="s">
        <v>82</v>
      </c>
      <c r="C8" s="17" t="s">
        <v>81</v>
      </c>
      <c r="D8" s="17" t="s">
        <v>66</v>
      </c>
      <c r="E8" s="17"/>
      <c r="F8" s="17" t="s">
        <v>12</v>
      </c>
      <c r="G8" s="13" t="s">
        <v>63</v>
      </c>
      <c r="H8" s="18" t="s">
        <v>34</v>
      </c>
      <c r="I8" s="13" t="s">
        <v>184</v>
      </c>
      <c r="J8" s="13"/>
      <c r="K8" s="13">
        <v>11</v>
      </c>
      <c r="L8" s="13">
        <v>1</v>
      </c>
      <c r="M8" s="13"/>
      <c r="N8" s="13"/>
      <c r="O8" s="13"/>
      <c r="P8" s="19">
        <v>0.10972222222222222</v>
      </c>
      <c r="Q8" s="28">
        <v>0.11211805555555555</v>
      </c>
      <c r="R8" s="29">
        <f t="shared" si="0"/>
        <v>0.002395833333333333</v>
      </c>
      <c r="S8" s="7"/>
      <c r="T8" s="7"/>
      <c r="U8" s="7"/>
      <c r="V8" s="7"/>
      <c r="W8" s="7"/>
      <c r="X8" s="7"/>
      <c r="Y8" s="7"/>
      <c r="Z8" s="7"/>
      <c r="AA8" s="7"/>
      <c r="AB8" s="7">
        <f t="shared" si="1"/>
        <v>0</v>
      </c>
      <c r="AC8" s="28">
        <v>0</v>
      </c>
      <c r="AD8" s="28">
        <v>0</v>
      </c>
      <c r="AE8" s="29">
        <f t="shared" si="2"/>
        <v>0.002395833333333333</v>
      </c>
      <c r="AF8" s="114"/>
      <c r="AG8" s="120"/>
    </row>
    <row r="9" spans="1:33" ht="13.5" thickBot="1">
      <c r="A9" s="35">
        <v>4</v>
      </c>
      <c r="B9" s="20" t="s">
        <v>65</v>
      </c>
      <c r="C9" s="21" t="s">
        <v>64</v>
      </c>
      <c r="D9" s="21" t="s">
        <v>38</v>
      </c>
      <c r="E9" s="21"/>
      <c r="F9" s="21" t="s">
        <v>12</v>
      </c>
      <c r="G9" s="20" t="s">
        <v>63</v>
      </c>
      <c r="H9" s="22" t="s">
        <v>34</v>
      </c>
      <c r="I9" s="20" t="s">
        <v>184</v>
      </c>
      <c r="J9" s="20"/>
      <c r="K9" s="20">
        <v>2</v>
      </c>
      <c r="L9" s="20">
        <v>1</v>
      </c>
      <c r="M9" s="20"/>
      <c r="N9" s="20"/>
      <c r="O9" s="20"/>
      <c r="P9" s="23">
        <v>0.09965277777777777</v>
      </c>
      <c r="Q9" s="32">
        <v>0.10224537037037036</v>
      </c>
      <c r="R9" s="33">
        <f t="shared" si="0"/>
        <v>0.002592592592592591</v>
      </c>
      <c r="S9" s="11"/>
      <c r="T9" s="11"/>
      <c r="U9" s="11"/>
      <c r="V9" s="11"/>
      <c r="W9" s="11"/>
      <c r="X9" s="11"/>
      <c r="Y9" s="11"/>
      <c r="Z9" s="11"/>
      <c r="AA9" s="11"/>
      <c r="AB9" s="11">
        <f t="shared" si="1"/>
        <v>0</v>
      </c>
      <c r="AC9" s="32">
        <v>0</v>
      </c>
      <c r="AD9" s="32">
        <v>0</v>
      </c>
      <c r="AE9" s="33">
        <f t="shared" si="2"/>
        <v>0.002592592592592591</v>
      </c>
      <c r="AF9" s="115"/>
      <c r="AG9" s="121"/>
    </row>
    <row r="10" spans="1:33" ht="12.75">
      <c r="A10" s="45">
        <v>5</v>
      </c>
      <c r="B10" s="39" t="s">
        <v>324</v>
      </c>
      <c r="C10" s="38" t="s">
        <v>216</v>
      </c>
      <c r="D10" s="38" t="s">
        <v>66</v>
      </c>
      <c r="E10" s="38"/>
      <c r="F10" s="38" t="s">
        <v>12</v>
      </c>
      <c r="G10" s="39" t="s">
        <v>63</v>
      </c>
      <c r="H10" s="40" t="s">
        <v>185</v>
      </c>
      <c r="I10" s="39" t="s">
        <v>33</v>
      </c>
      <c r="J10" s="39"/>
      <c r="K10" s="39">
        <v>10</v>
      </c>
      <c r="L10" s="39">
        <v>1</v>
      </c>
      <c r="M10" s="39"/>
      <c r="N10" s="39"/>
      <c r="O10" s="39"/>
      <c r="P10" s="41">
        <v>0.11550925925925926</v>
      </c>
      <c r="Q10" s="42">
        <v>0.11825231481481481</v>
      </c>
      <c r="R10" s="43">
        <f t="shared" si="0"/>
        <v>0.002743055555555554</v>
      </c>
      <c r="S10" s="44"/>
      <c r="T10" s="44"/>
      <c r="U10" s="44"/>
      <c r="V10" s="44"/>
      <c r="W10" s="44"/>
      <c r="X10" s="44"/>
      <c r="Y10" s="44"/>
      <c r="Z10" s="44"/>
      <c r="AA10" s="44"/>
      <c r="AB10" s="44">
        <f t="shared" si="1"/>
        <v>0</v>
      </c>
      <c r="AC10" s="42">
        <v>0</v>
      </c>
      <c r="AD10" s="42">
        <v>0</v>
      </c>
      <c r="AE10" s="43">
        <f t="shared" si="2"/>
        <v>0.002743055555555554</v>
      </c>
      <c r="AF10" s="113">
        <f>SUM(AE10:AE13)</f>
        <v>0.012453703703703684</v>
      </c>
      <c r="AG10" s="119" t="s">
        <v>38</v>
      </c>
    </row>
    <row r="11" spans="1:33" ht="12.75">
      <c r="A11" s="35">
        <v>6</v>
      </c>
      <c r="B11" s="13" t="s">
        <v>199</v>
      </c>
      <c r="C11" s="17" t="s">
        <v>198</v>
      </c>
      <c r="D11" s="17" t="s">
        <v>66</v>
      </c>
      <c r="E11" s="17"/>
      <c r="F11" s="17" t="s">
        <v>12</v>
      </c>
      <c r="G11" s="13" t="s">
        <v>63</v>
      </c>
      <c r="H11" s="18" t="s">
        <v>185</v>
      </c>
      <c r="I11" s="13" t="s">
        <v>33</v>
      </c>
      <c r="J11" s="13"/>
      <c r="K11" s="13">
        <v>11</v>
      </c>
      <c r="L11" s="13">
        <v>1</v>
      </c>
      <c r="M11" s="13"/>
      <c r="N11" s="13"/>
      <c r="O11" s="13"/>
      <c r="P11" s="19">
        <v>0.11388888888888889</v>
      </c>
      <c r="Q11" s="28">
        <v>0.11666666666666665</v>
      </c>
      <c r="R11" s="29">
        <f t="shared" si="0"/>
        <v>0.002777777777777768</v>
      </c>
      <c r="S11" s="7"/>
      <c r="T11" s="7"/>
      <c r="U11" s="7"/>
      <c r="V11" s="7"/>
      <c r="W11" s="7"/>
      <c r="X11" s="7"/>
      <c r="Y11" s="7"/>
      <c r="Z11" s="7"/>
      <c r="AA11" s="7"/>
      <c r="AB11" s="7">
        <f t="shared" si="1"/>
        <v>0</v>
      </c>
      <c r="AC11" s="28">
        <v>0</v>
      </c>
      <c r="AD11" s="28">
        <v>0</v>
      </c>
      <c r="AE11" s="29">
        <f t="shared" si="2"/>
        <v>0.002777777777777768</v>
      </c>
      <c r="AF11" s="114"/>
      <c r="AG11" s="120"/>
    </row>
    <row r="12" spans="1:33" ht="12.75">
      <c r="A12" s="37">
        <v>7</v>
      </c>
      <c r="B12" s="13" t="s">
        <v>197</v>
      </c>
      <c r="C12" s="17" t="s">
        <v>196</v>
      </c>
      <c r="D12" s="17" t="s">
        <v>66</v>
      </c>
      <c r="E12" s="17"/>
      <c r="F12" s="17" t="s">
        <v>12</v>
      </c>
      <c r="G12" s="13" t="s">
        <v>63</v>
      </c>
      <c r="H12" s="18" t="s">
        <v>185</v>
      </c>
      <c r="I12" s="13" t="s">
        <v>33</v>
      </c>
      <c r="J12" s="13"/>
      <c r="K12" s="13">
        <v>2</v>
      </c>
      <c r="L12" s="13">
        <v>1</v>
      </c>
      <c r="M12" s="13"/>
      <c r="N12" s="13"/>
      <c r="O12" s="13"/>
      <c r="P12" s="19">
        <v>0.11388888888888889</v>
      </c>
      <c r="Q12" s="28">
        <v>0.11707175925925926</v>
      </c>
      <c r="R12" s="29">
        <f t="shared" si="0"/>
        <v>0.0031828703703703776</v>
      </c>
      <c r="S12" s="7"/>
      <c r="T12" s="7"/>
      <c r="U12" s="7"/>
      <c r="V12" s="7"/>
      <c r="W12" s="7"/>
      <c r="X12" s="7"/>
      <c r="Y12" s="7"/>
      <c r="Z12" s="7"/>
      <c r="AA12" s="7"/>
      <c r="AB12" s="7">
        <f t="shared" si="1"/>
        <v>0</v>
      </c>
      <c r="AC12" s="28">
        <v>0</v>
      </c>
      <c r="AD12" s="28">
        <v>0.00016203703703703703</v>
      </c>
      <c r="AE12" s="29">
        <f t="shared" si="2"/>
        <v>0.0030208333333333406</v>
      </c>
      <c r="AF12" s="114"/>
      <c r="AG12" s="120"/>
    </row>
    <row r="13" spans="1:33" ht="13.5" thickBot="1">
      <c r="A13" s="35">
        <v>8</v>
      </c>
      <c r="B13" s="20" t="s">
        <v>195</v>
      </c>
      <c r="C13" s="21" t="s">
        <v>194</v>
      </c>
      <c r="D13" s="21" t="s">
        <v>38</v>
      </c>
      <c r="E13" s="21"/>
      <c r="F13" s="21" t="s">
        <v>12</v>
      </c>
      <c r="G13" s="20" t="s">
        <v>63</v>
      </c>
      <c r="H13" s="22" t="s">
        <v>185</v>
      </c>
      <c r="I13" s="20" t="s">
        <v>33</v>
      </c>
      <c r="J13" s="20"/>
      <c r="K13" s="20">
        <v>3</v>
      </c>
      <c r="L13" s="20">
        <v>1</v>
      </c>
      <c r="M13" s="20"/>
      <c r="N13" s="20"/>
      <c r="O13" s="20"/>
      <c r="P13" s="23">
        <v>0.1170138888888889</v>
      </c>
      <c r="Q13" s="32">
        <v>0.12040509259259259</v>
      </c>
      <c r="R13" s="33">
        <f t="shared" si="0"/>
        <v>0.003391203703703688</v>
      </c>
      <c r="S13" s="11"/>
      <c r="T13" s="11"/>
      <c r="U13" s="11"/>
      <c r="V13" s="11"/>
      <c r="W13" s="11"/>
      <c r="X13" s="11"/>
      <c r="Y13" s="11"/>
      <c r="Z13" s="11"/>
      <c r="AA13" s="11">
        <v>3</v>
      </c>
      <c r="AB13" s="11">
        <f t="shared" si="1"/>
        <v>3</v>
      </c>
      <c r="AC13" s="32">
        <v>0.0005208333333333333</v>
      </c>
      <c r="AD13" s="32">
        <v>0</v>
      </c>
      <c r="AE13" s="33">
        <f t="shared" si="2"/>
        <v>0.003912037037037021</v>
      </c>
      <c r="AF13" s="115"/>
      <c r="AG13" s="121"/>
    </row>
    <row r="14" spans="1:33" ht="12.75">
      <c r="A14" s="45">
        <v>13</v>
      </c>
      <c r="B14" s="39" t="s">
        <v>160</v>
      </c>
      <c r="C14" s="38" t="s">
        <v>159</v>
      </c>
      <c r="D14" s="38" t="s">
        <v>3</v>
      </c>
      <c r="E14" s="38"/>
      <c r="F14" s="38" t="s">
        <v>12</v>
      </c>
      <c r="G14" s="39" t="s">
        <v>63</v>
      </c>
      <c r="H14" s="40" t="s">
        <v>148</v>
      </c>
      <c r="I14" s="39" t="s">
        <v>0</v>
      </c>
      <c r="J14" s="39"/>
      <c r="K14" s="39">
        <v>1</v>
      </c>
      <c r="L14" s="39">
        <v>1</v>
      </c>
      <c r="M14" s="39"/>
      <c r="N14" s="39"/>
      <c r="O14" s="39"/>
      <c r="P14" s="41">
        <v>0.11909722222222223</v>
      </c>
      <c r="Q14" s="42">
        <v>0.12255787037037037</v>
      </c>
      <c r="R14" s="43">
        <f t="shared" si="0"/>
        <v>0.0034606481481481433</v>
      </c>
      <c r="S14" s="44"/>
      <c r="T14" s="44"/>
      <c r="U14" s="44"/>
      <c r="V14" s="44"/>
      <c r="W14" s="44"/>
      <c r="X14" s="44"/>
      <c r="Y14" s="44"/>
      <c r="Z14" s="44"/>
      <c r="AA14" s="44"/>
      <c r="AB14" s="44">
        <f t="shared" si="1"/>
        <v>0</v>
      </c>
      <c r="AC14" s="42">
        <v>0</v>
      </c>
      <c r="AD14" s="42">
        <v>0</v>
      </c>
      <c r="AE14" s="43">
        <f t="shared" si="2"/>
        <v>0.0034606481481481433</v>
      </c>
      <c r="AF14" s="113">
        <f>SUM(AE14:AE17)</f>
        <v>0.015243055555555503</v>
      </c>
      <c r="AG14" s="126" t="s">
        <v>46</v>
      </c>
    </row>
    <row r="15" spans="1:33" ht="12.75">
      <c r="A15" s="35">
        <v>14</v>
      </c>
      <c r="B15" s="13" t="s">
        <v>158</v>
      </c>
      <c r="C15" s="17" t="s">
        <v>157</v>
      </c>
      <c r="D15" s="17" t="s">
        <v>3</v>
      </c>
      <c r="E15" s="17"/>
      <c r="F15" s="17" t="s">
        <v>12</v>
      </c>
      <c r="G15" s="13" t="s">
        <v>63</v>
      </c>
      <c r="H15" s="18" t="s">
        <v>148</v>
      </c>
      <c r="I15" s="13" t="s">
        <v>0</v>
      </c>
      <c r="J15" s="13"/>
      <c r="K15" s="13">
        <v>2</v>
      </c>
      <c r="L15" s="13">
        <v>1</v>
      </c>
      <c r="M15" s="13"/>
      <c r="N15" s="13"/>
      <c r="O15" s="13"/>
      <c r="P15" s="19">
        <v>0.1277777777777778</v>
      </c>
      <c r="Q15" s="28">
        <v>0.13195601851851851</v>
      </c>
      <c r="R15" s="29">
        <f t="shared" si="0"/>
        <v>0.0041782407407407185</v>
      </c>
      <c r="S15" s="7"/>
      <c r="T15" s="7"/>
      <c r="U15" s="7"/>
      <c r="V15" s="7"/>
      <c r="W15" s="7"/>
      <c r="X15" s="7"/>
      <c r="Y15" s="7"/>
      <c r="Z15" s="7"/>
      <c r="AA15" s="7"/>
      <c r="AB15" s="7">
        <f t="shared" si="1"/>
        <v>0</v>
      </c>
      <c r="AC15" s="28">
        <v>0</v>
      </c>
      <c r="AD15" s="28">
        <v>0.000636574074074074</v>
      </c>
      <c r="AE15" s="29">
        <f t="shared" si="2"/>
        <v>0.0035416666666666444</v>
      </c>
      <c r="AF15" s="114"/>
      <c r="AG15" s="120"/>
    </row>
    <row r="16" spans="1:33" ht="12.75">
      <c r="A16" s="37">
        <v>15</v>
      </c>
      <c r="B16" s="13" t="s">
        <v>154</v>
      </c>
      <c r="C16" s="17" t="s">
        <v>153</v>
      </c>
      <c r="D16" s="17" t="s">
        <v>3</v>
      </c>
      <c r="E16" s="17"/>
      <c r="F16" s="17" t="s">
        <v>12</v>
      </c>
      <c r="G16" s="13" t="s">
        <v>63</v>
      </c>
      <c r="H16" s="18" t="s">
        <v>148</v>
      </c>
      <c r="I16" s="13" t="s">
        <v>0</v>
      </c>
      <c r="J16" s="13"/>
      <c r="K16" s="13">
        <v>4</v>
      </c>
      <c r="L16" s="13">
        <v>1</v>
      </c>
      <c r="M16" s="13"/>
      <c r="N16" s="13"/>
      <c r="O16" s="13"/>
      <c r="P16" s="19">
        <v>0.1277777777777778</v>
      </c>
      <c r="Q16" s="28">
        <v>0.13143518518518518</v>
      </c>
      <c r="R16" s="29">
        <f t="shared" si="0"/>
        <v>0.003657407407407387</v>
      </c>
      <c r="S16" s="7"/>
      <c r="T16" s="7"/>
      <c r="U16" s="7"/>
      <c r="V16" s="7"/>
      <c r="W16" s="7"/>
      <c r="X16" s="7"/>
      <c r="Y16" s="7"/>
      <c r="Z16" s="7"/>
      <c r="AA16" s="7"/>
      <c r="AB16" s="7">
        <f t="shared" si="1"/>
        <v>0</v>
      </c>
      <c r="AC16" s="28">
        <v>0</v>
      </c>
      <c r="AD16" s="28">
        <v>0</v>
      </c>
      <c r="AE16" s="29">
        <f t="shared" si="2"/>
        <v>0.003657407407407387</v>
      </c>
      <c r="AF16" s="114"/>
      <c r="AG16" s="120"/>
    </row>
    <row r="17" spans="1:33" ht="13.5" thickBot="1">
      <c r="A17" s="35">
        <v>16</v>
      </c>
      <c r="B17" s="20" t="s">
        <v>156</v>
      </c>
      <c r="C17" s="21" t="s">
        <v>155</v>
      </c>
      <c r="D17" s="21" t="s">
        <v>3</v>
      </c>
      <c r="E17" s="21"/>
      <c r="F17" s="21" t="s">
        <v>12</v>
      </c>
      <c r="G17" s="20" t="s">
        <v>63</v>
      </c>
      <c r="H17" s="22" t="s">
        <v>148</v>
      </c>
      <c r="I17" s="20" t="s">
        <v>0</v>
      </c>
      <c r="J17" s="20"/>
      <c r="K17" s="20">
        <v>3</v>
      </c>
      <c r="L17" s="20">
        <v>1</v>
      </c>
      <c r="M17" s="20"/>
      <c r="N17" s="20"/>
      <c r="O17" s="20"/>
      <c r="P17" s="23">
        <v>0.11909722222222223</v>
      </c>
      <c r="Q17" s="32">
        <v>0.12368055555555556</v>
      </c>
      <c r="R17" s="33">
        <f t="shared" si="0"/>
        <v>0.004583333333333328</v>
      </c>
      <c r="S17" s="11"/>
      <c r="T17" s="11"/>
      <c r="U17" s="11"/>
      <c r="V17" s="11"/>
      <c r="W17" s="11"/>
      <c r="X17" s="11"/>
      <c r="Y17" s="11"/>
      <c r="Z17" s="11"/>
      <c r="AA17" s="11"/>
      <c r="AB17" s="11">
        <f t="shared" si="1"/>
        <v>0</v>
      </c>
      <c r="AC17" s="32">
        <v>0</v>
      </c>
      <c r="AD17" s="32">
        <v>0</v>
      </c>
      <c r="AE17" s="33">
        <f t="shared" si="2"/>
        <v>0.004583333333333328</v>
      </c>
      <c r="AF17" s="115"/>
      <c r="AG17" s="121"/>
    </row>
    <row r="18" spans="1:33" ht="12.75">
      <c r="A18" s="45">
        <v>25</v>
      </c>
      <c r="B18" s="39" t="s">
        <v>250</v>
      </c>
      <c r="C18" s="38" t="s">
        <v>249</v>
      </c>
      <c r="D18" s="38" t="s">
        <v>3</v>
      </c>
      <c r="E18" s="38"/>
      <c r="F18" s="38" t="s">
        <v>12</v>
      </c>
      <c r="G18" s="39" t="s">
        <v>63</v>
      </c>
      <c r="H18" s="40" t="s">
        <v>240</v>
      </c>
      <c r="I18" s="39" t="s">
        <v>218</v>
      </c>
      <c r="J18" s="39"/>
      <c r="K18" s="39">
        <v>3</v>
      </c>
      <c r="L18" s="39">
        <v>1</v>
      </c>
      <c r="M18" s="39"/>
      <c r="N18" s="39"/>
      <c r="O18" s="39"/>
      <c r="P18" s="41">
        <v>0.10381944444444445</v>
      </c>
      <c r="Q18" s="42">
        <v>0.11113425925925925</v>
      </c>
      <c r="R18" s="43">
        <f t="shared" si="0"/>
        <v>0.007314814814814802</v>
      </c>
      <c r="S18" s="44"/>
      <c r="T18" s="44"/>
      <c r="U18" s="44"/>
      <c r="V18" s="44"/>
      <c r="W18" s="44"/>
      <c r="X18" s="44"/>
      <c r="Y18" s="44"/>
      <c r="Z18" s="44"/>
      <c r="AA18" s="44"/>
      <c r="AB18" s="44">
        <f t="shared" si="1"/>
        <v>0</v>
      </c>
      <c r="AC18" s="42">
        <v>0</v>
      </c>
      <c r="AD18" s="42">
        <v>0</v>
      </c>
      <c r="AE18" s="43">
        <f t="shared" si="2"/>
        <v>0.007314814814814802</v>
      </c>
      <c r="AF18" s="113">
        <f>SUM(AE18:AE21)</f>
        <v>0.03680555555555552</v>
      </c>
      <c r="AG18" s="119">
        <v>4</v>
      </c>
    </row>
    <row r="19" spans="1:33" ht="12.75">
      <c r="A19" s="35">
        <v>26</v>
      </c>
      <c r="B19" s="13" t="s">
        <v>252</v>
      </c>
      <c r="C19" s="17" t="s">
        <v>251</v>
      </c>
      <c r="D19" s="17" t="s">
        <v>3</v>
      </c>
      <c r="E19" s="17"/>
      <c r="F19" s="17" t="s">
        <v>12</v>
      </c>
      <c r="G19" s="13" t="s">
        <v>63</v>
      </c>
      <c r="H19" s="18" t="s">
        <v>240</v>
      </c>
      <c r="I19" s="13" t="s">
        <v>33</v>
      </c>
      <c r="J19" s="13"/>
      <c r="K19" s="13">
        <v>14</v>
      </c>
      <c r="L19" s="13">
        <v>1</v>
      </c>
      <c r="M19" s="13"/>
      <c r="N19" s="13"/>
      <c r="O19" s="13"/>
      <c r="P19" s="19">
        <v>0.09618055555555556</v>
      </c>
      <c r="Q19" s="28">
        <v>0.10369212962962963</v>
      </c>
      <c r="R19" s="29">
        <f t="shared" si="0"/>
        <v>0.007511574074074073</v>
      </c>
      <c r="S19" s="7"/>
      <c r="T19" s="7"/>
      <c r="U19" s="7"/>
      <c r="V19" s="7"/>
      <c r="W19" s="7"/>
      <c r="X19" s="7"/>
      <c r="Y19" s="7"/>
      <c r="Z19" s="7"/>
      <c r="AA19" s="7"/>
      <c r="AB19" s="7">
        <f t="shared" si="1"/>
        <v>0</v>
      </c>
      <c r="AC19" s="28">
        <v>0</v>
      </c>
      <c r="AD19" s="28">
        <v>0</v>
      </c>
      <c r="AE19" s="29">
        <f t="shared" si="2"/>
        <v>0.007511574074074073</v>
      </c>
      <c r="AF19" s="114"/>
      <c r="AG19" s="120"/>
    </row>
    <row r="20" spans="1:33" ht="12.75">
      <c r="A20" s="37">
        <v>27</v>
      </c>
      <c r="B20" s="13" t="s">
        <v>254</v>
      </c>
      <c r="C20" s="17" t="s">
        <v>253</v>
      </c>
      <c r="D20" s="17" t="s">
        <v>3</v>
      </c>
      <c r="E20" s="17"/>
      <c r="F20" s="17" t="s">
        <v>12</v>
      </c>
      <c r="G20" s="13" t="s">
        <v>63</v>
      </c>
      <c r="H20" s="18" t="s">
        <v>240</v>
      </c>
      <c r="I20" s="13" t="s">
        <v>33</v>
      </c>
      <c r="J20" s="13"/>
      <c r="K20" s="13">
        <v>13</v>
      </c>
      <c r="L20" s="13">
        <v>1</v>
      </c>
      <c r="M20" s="13"/>
      <c r="N20" s="13"/>
      <c r="O20" s="13"/>
      <c r="P20" s="19">
        <v>0.09618055555555556</v>
      </c>
      <c r="Q20" s="28">
        <v>0.10262731481481481</v>
      </c>
      <c r="R20" s="29">
        <f t="shared" si="0"/>
        <v>0.006446759259259249</v>
      </c>
      <c r="S20" s="7"/>
      <c r="T20" s="7"/>
      <c r="U20" s="7">
        <v>3</v>
      </c>
      <c r="V20" s="7"/>
      <c r="W20" s="7">
        <v>3</v>
      </c>
      <c r="X20" s="7"/>
      <c r="Y20" s="7"/>
      <c r="Z20" s="7"/>
      <c r="AA20" s="7">
        <v>10</v>
      </c>
      <c r="AB20" s="7">
        <f t="shared" si="1"/>
        <v>16</v>
      </c>
      <c r="AC20" s="28">
        <v>0.002777777777777778</v>
      </c>
      <c r="AD20" s="28">
        <v>0</v>
      </c>
      <c r="AE20" s="29">
        <f t="shared" si="2"/>
        <v>0.009224537037037028</v>
      </c>
      <c r="AF20" s="114"/>
      <c r="AG20" s="120"/>
    </row>
    <row r="21" spans="1:33" ht="13.5" thickBot="1">
      <c r="A21" s="35">
        <v>28</v>
      </c>
      <c r="B21" s="20" t="s">
        <v>261</v>
      </c>
      <c r="C21" s="21" t="s">
        <v>260</v>
      </c>
      <c r="D21" s="21" t="s">
        <v>3</v>
      </c>
      <c r="E21" s="21"/>
      <c r="F21" s="21" t="s">
        <v>2</v>
      </c>
      <c r="G21" s="20" t="s">
        <v>63</v>
      </c>
      <c r="H21" s="22" t="s">
        <v>240</v>
      </c>
      <c r="I21" s="20" t="s">
        <v>33</v>
      </c>
      <c r="J21" s="20"/>
      <c r="K21" s="20">
        <v>4</v>
      </c>
      <c r="L21" s="20">
        <v>1</v>
      </c>
      <c r="M21" s="20"/>
      <c r="N21" s="20"/>
      <c r="O21" s="20"/>
      <c r="P21" s="23">
        <v>0.10381944444444445</v>
      </c>
      <c r="Q21" s="32">
        <v>0.11657407407407407</v>
      </c>
      <c r="R21" s="33">
        <f t="shared" si="0"/>
        <v>0.012754629629629616</v>
      </c>
      <c r="S21" s="11"/>
      <c r="T21" s="11"/>
      <c r="U21" s="11"/>
      <c r="V21" s="11"/>
      <c r="W21" s="11"/>
      <c r="X21" s="11"/>
      <c r="Y21" s="11"/>
      <c r="Z21" s="11"/>
      <c r="AA21" s="11"/>
      <c r="AB21" s="11">
        <f t="shared" si="1"/>
        <v>0</v>
      </c>
      <c r="AC21" s="32">
        <v>0</v>
      </c>
      <c r="AD21" s="32">
        <v>0</v>
      </c>
      <c r="AE21" s="33">
        <f t="shared" si="2"/>
        <v>0.012754629629629616</v>
      </c>
      <c r="AF21" s="115"/>
      <c r="AG21" s="121"/>
    </row>
    <row r="22" spans="1:33" ht="12.75">
      <c r="A22" s="45">
        <v>29</v>
      </c>
      <c r="B22" s="39" t="s">
        <v>167</v>
      </c>
      <c r="C22" s="38" t="s">
        <v>166</v>
      </c>
      <c r="D22" s="38" t="s">
        <v>3</v>
      </c>
      <c r="E22" s="38"/>
      <c r="F22" s="38" t="s">
        <v>12</v>
      </c>
      <c r="G22" s="39" t="s">
        <v>63</v>
      </c>
      <c r="H22" s="40" t="s">
        <v>161</v>
      </c>
      <c r="I22" s="39" t="s">
        <v>147</v>
      </c>
      <c r="J22" s="39"/>
      <c r="K22" s="39">
        <v>3</v>
      </c>
      <c r="L22" s="39">
        <v>1</v>
      </c>
      <c r="M22" s="39"/>
      <c r="N22" s="39"/>
      <c r="O22" s="39"/>
      <c r="P22" s="41">
        <v>0.13668981481481482</v>
      </c>
      <c r="Q22" s="42">
        <v>0.14456018518518518</v>
      </c>
      <c r="R22" s="43">
        <f t="shared" si="0"/>
        <v>0.007870370370370361</v>
      </c>
      <c r="S22" s="44"/>
      <c r="T22" s="44"/>
      <c r="U22" s="44"/>
      <c r="V22" s="44"/>
      <c r="W22" s="44"/>
      <c r="X22" s="44"/>
      <c r="Y22" s="44"/>
      <c r="Z22" s="44"/>
      <c r="AA22" s="44">
        <v>3</v>
      </c>
      <c r="AB22" s="44">
        <f t="shared" si="1"/>
        <v>3</v>
      </c>
      <c r="AC22" s="42">
        <v>0.0005208333333333333</v>
      </c>
      <c r="AD22" s="42">
        <v>0</v>
      </c>
      <c r="AE22" s="43">
        <f t="shared" si="2"/>
        <v>0.008391203703703694</v>
      </c>
      <c r="AF22" s="113">
        <f>SUM(AE22:AE25)</f>
        <v>0.04017361111111109</v>
      </c>
      <c r="AG22" s="119">
        <v>5</v>
      </c>
    </row>
    <row r="23" spans="1:33" ht="12.75">
      <c r="A23" s="35">
        <v>30</v>
      </c>
      <c r="B23" s="13" t="s">
        <v>171</v>
      </c>
      <c r="C23" s="17" t="s">
        <v>170</v>
      </c>
      <c r="D23" s="17" t="s">
        <v>3</v>
      </c>
      <c r="E23" s="17"/>
      <c r="F23" s="17" t="s">
        <v>12</v>
      </c>
      <c r="G23" s="13" t="s">
        <v>63</v>
      </c>
      <c r="H23" s="18" t="s">
        <v>161</v>
      </c>
      <c r="I23" s="13" t="s">
        <v>0</v>
      </c>
      <c r="J23" s="13"/>
      <c r="K23" s="13">
        <v>6</v>
      </c>
      <c r="L23" s="13">
        <v>1</v>
      </c>
      <c r="M23" s="13"/>
      <c r="N23" s="13"/>
      <c r="O23" s="13"/>
      <c r="P23" s="19">
        <v>0.12395833333333334</v>
      </c>
      <c r="Q23" s="28">
        <v>0.1326388888888889</v>
      </c>
      <c r="R23" s="29">
        <f t="shared" si="0"/>
        <v>0.008680555555555552</v>
      </c>
      <c r="S23" s="7"/>
      <c r="T23" s="7"/>
      <c r="U23" s="7"/>
      <c r="V23" s="7"/>
      <c r="W23" s="7"/>
      <c r="X23" s="7"/>
      <c r="Y23" s="7"/>
      <c r="Z23" s="7"/>
      <c r="AA23" s="7"/>
      <c r="AB23" s="7">
        <f t="shared" si="1"/>
        <v>0</v>
      </c>
      <c r="AC23" s="28">
        <v>0</v>
      </c>
      <c r="AD23" s="28">
        <v>0</v>
      </c>
      <c r="AE23" s="29">
        <f t="shared" si="2"/>
        <v>0.008680555555555552</v>
      </c>
      <c r="AF23" s="114"/>
      <c r="AG23" s="120"/>
    </row>
    <row r="24" spans="1:33" ht="12.75">
      <c r="A24" s="37">
        <v>31</v>
      </c>
      <c r="B24" s="13" t="s">
        <v>169</v>
      </c>
      <c r="C24" s="17" t="s">
        <v>168</v>
      </c>
      <c r="D24" s="17" t="s">
        <v>3</v>
      </c>
      <c r="E24" s="17"/>
      <c r="F24" s="17" t="s">
        <v>12</v>
      </c>
      <c r="G24" s="13" t="s">
        <v>63</v>
      </c>
      <c r="H24" s="18" t="s">
        <v>161</v>
      </c>
      <c r="I24" s="13" t="s">
        <v>147</v>
      </c>
      <c r="J24" s="13"/>
      <c r="K24" s="13">
        <v>2</v>
      </c>
      <c r="L24" s="13">
        <v>1</v>
      </c>
      <c r="M24" s="13"/>
      <c r="N24" s="13"/>
      <c r="O24" s="13"/>
      <c r="P24" s="19">
        <v>0.12986111111111112</v>
      </c>
      <c r="Q24" s="28">
        <v>0.13813657407407406</v>
      </c>
      <c r="R24" s="29">
        <f t="shared" si="0"/>
        <v>0.008275462962962943</v>
      </c>
      <c r="S24" s="7"/>
      <c r="T24" s="7"/>
      <c r="U24" s="7"/>
      <c r="V24" s="7"/>
      <c r="W24" s="7"/>
      <c r="X24" s="7"/>
      <c r="Y24" s="7"/>
      <c r="Z24" s="7"/>
      <c r="AA24" s="7">
        <v>6</v>
      </c>
      <c r="AB24" s="7">
        <f t="shared" si="1"/>
        <v>6</v>
      </c>
      <c r="AC24" s="28">
        <v>0.0010416666666666667</v>
      </c>
      <c r="AD24" s="28">
        <v>0</v>
      </c>
      <c r="AE24" s="29">
        <f t="shared" si="2"/>
        <v>0.00931712962962961</v>
      </c>
      <c r="AF24" s="114"/>
      <c r="AG24" s="120"/>
    </row>
    <row r="25" spans="1:33" ht="13.5" thickBot="1">
      <c r="A25" s="35">
        <v>32</v>
      </c>
      <c r="B25" s="20" t="s">
        <v>163</v>
      </c>
      <c r="C25" s="21" t="s">
        <v>162</v>
      </c>
      <c r="D25" s="21" t="s">
        <v>3</v>
      </c>
      <c r="E25" s="21"/>
      <c r="F25" s="21" t="s">
        <v>2</v>
      </c>
      <c r="G25" s="20" t="s">
        <v>63</v>
      </c>
      <c r="H25" s="22" t="s">
        <v>161</v>
      </c>
      <c r="I25" s="20" t="s">
        <v>147</v>
      </c>
      <c r="J25" s="20"/>
      <c r="K25" s="20">
        <v>5</v>
      </c>
      <c r="L25" s="20">
        <v>1</v>
      </c>
      <c r="M25" s="20"/>
      <c r="N25" s="20"/>
      <c r="O25" s="20"/>
      <c r="P25" s="23">
        <v>0.13993055555555556</v>
      </c>
      <c r="Q25" s="32">
        <v>0.1537152777777778</v>
      </c>
      <c r="R25" s="33">
        <f t="shared" si="0"/>
        <v>0.01378472222222224</v>
      </c>
      <c r="S25" s="11"/>
      <c r="T25" s="11"/>
      <c r="U25" s="11"/>
      <c r="V25" s="11"/>
      <c r="W25" s="11"/>
      <c r="X25" s="11"/>
      <c r="Y25" s="11"/>
      <c r="Z25" s="11"/>
      <c r="AA25" s="11"/>
      <c r="AB25" s="11">
        <f t="shared" si="1"/>
        <v>0</v>
      </c>
      <c r="AC25" s="32">
        <v>0</v>
      </c>
      <c r="AD25" s="32">
        <v>0</v>
      </c>
      <c r="AE25" s="33">
        <f t="shared" si="2"/>
        <v>0.01378472222222224</v>
      </c>
      <c r="AF25" s="115"/>
      <c r="AG25" s="121"/>
    </row>
    <row r="26" spans="1:16" s="3" customFormat="1" ht="15" customHeight="1">
      <c r="A26" s="6"/>
      <c r="C26" s="5"/>
      <c r="D26" s="5"/>
      <c r="E26" s="5"/>
      <c r="G26" s="4"/>
      <c r="H26" s="15"/>
      <c r="I26" s="4"/>
      <c r="P26" s="9"/>
    </row>
    <row r="27" spans="1:32" s="3" customFormat="1" ht="18.75" customHeight="1">
      <c r="A27" s="122" t="s">
        <v>293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</row>
    <row r="28" s="3" customFormat="1" ht="9.75" customHeight="1"/>
    <row r="29" spans="1:18" ht="15">
      <c r="A29" s="6" t="str">
        <f>CONCATENATE("Главный секретарь _____________________ /",SignGlSec,"/")</f>
        <v>Главный секретарь _____________________ /О.С.Пашкова СС2К, г. Новокузнецк/</v>
      </c>
      <c r="B29" s="3"/>
      <c r="C29" s="5"/>
      <c r="D29" s="5"/>
      <c r="E29" s="5"/>
      <c r="F29" s="3"/>
      <c r="G29" s="4"/>
      <c r="H29" s="15"/>
      <c r="I29" s="4"/>
      <c r="J29" s="3"/>
      <c r="K29" s="3"/>
      <c r="L29" s="3"/>
      <c r="M29" s="3"/>
      <c r="N29" s="3"/>
      <c r="O29" s="3"/>
      <c r="P29" s="9"/>
      <c r="Q29" s="3"/>
      <c r="R29" s="3"/>
    </row>
    <row r="30" spans="1:18" ht="12.75">
      <c r="A30" s="1"/>
      <c r="C30" s="1"/>
      <c r="D30" s="1"/>
      <c r="E30" s="1"/>
      <c r="F30" s="1"/>
      <c r="H30" s="1"/>
      <c r="P30" s="1"/>
      <c r="R30" s="1"/>
    </row>
  </sheetData>
  <sheetProtection/>
  <mergeCells count="15">
    <mergeCell ref="A27:AF27"/>
    <mergeCell ref="AF18:AF21"/>
    <mergeCell ref="AF22:AF25"/>
    <mergeCell ref="A1:AG1"/>
    <mergeCell ref="A2:AG2"/>
    <mergeCell ref="H3:AG3"/>
    <mergeCell ref="AG18:AG21"/>
    <mergeCell ref="A4:AG4"/>
    <mergeCell ref="AF6:AF9"/>
    <mergeCell ref="AF10:AF13"/>
    <mergeCell ref="AF14:AF17"/>
    <mergeCell ref="AG22:AG25"/>
    <mergeCell ref="AG10:AG13"/>
    <mergeCell ref="AG14:AG17"/>
    <mergeCell ref="AG6:AG9"/>
  </mergeCells>
  <printOptions/>
  <pageMargins left="0.8661417322834646" right="0.3937007874015748" top="0.3937007874015748" bottom="0.3937007874015748" header="0.3937007874015748" footer="0.1968503937007874"/>
  <pageSetup fitToHeight="2" horizontalDpi="600" verticalDpi="600" orientation="portrait" paperSize="9" scale="9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ЦТиК</dc:creator>
  <cp:keywords/>
  <dc:description/>
  <cp:lastModifiedBy>Елена</cp:lastModifiedBy>
  <cp:lastPrinted>2014-09-22T03:37:00Z</cp:lastPrinted>
  <dcterms:created xsi:type="dcterms:W3CDTF">2014-09-18T09:38:16Z</dcterms:created>
  <dcterms:modified xsi:type="dcterms:W3CDTF">2014-09-22T04:38:12Z</dcterms:modified>
  <cp:category/>
  <cp:version/>
  <cp:contentType/>
  <cp:contentStatus/>
</cp:coreProperties>
</file>