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295" activeTab="4"/>
  </bookViews>
  <sheets>
    <sheet name="МЖ-16" sheetId="1" r:id="rId1"/>
    <sheet name="М-16" sheetId="2" r:id="rId2"/>
    <sheet name="Ж-16" sheetId="3" r:id="rId3"/>
    <sheet name="МЖ-14" sheetId="4" r:id="rId4"/>
    <sheet name="М-14" sheetId="5" r:id="rId5"/>
    <sheet name="Ж-14" sheetId="6" r:id="rId6"/>
  </sheets>
  <definedNames/>
  <calcPr fullCalcOnLoad="1"/>
</workbook>
</file>

<file path=xl/sharedStrings.xml><?xml version="1.0" encoding="utf-8"?>
<sst xmlns="http://schemas.openxmlformats.org/spreadsheetml/2006/main" count="506" uniqueCount="115">
  <si>
    <t>Команда</t>
  </si>
  <si>
    <t>Сумма штрафа</t>
  </si>
  <si>
    <t>Время штрафа</t>
  </si>
  <si>
    <t>Цена 1 балла штрафа</t>
  </si>
  <si>
    <t>Отсечка</t>
  </si>
  <si>
    <t>Общее время</t>
  </si>
  <si>
    <t>Место</t>
  </si>
  <si>
    <t>Время финиша</t>
  </si>
  <si>
    <t>Время старта</t>
  </si>
  <si>
    <t>Время прохождения</t>
  </si>
  <si>
    <t>Ф.И. участника</t>
  </si>
  <si>
    <t>№ п/п</t>
  </si>
  <si>
    <t>Группа</t>
  </si>
  <si>
    <t>№ уч-ка</t>
  </si>
  <si>
    <t>СОШ №36</t>
  </si>
  <si>
    <t>ДДТ №5</t>
  </si>
  <si>
    <t>Балакин Илья</t>
  </si>
  <si>
    <t>Калтан</t>
  </si>
  <si>
    <t>Силантьев Артем</t>
  </si>
  <si>
    <t>Шабардин Валерий</t>
  </si>
  <si>
    <t>Мищенко Максим</t>
  </si>
  <si>
    <t>Лукичев Семен</t>
  </si>
  <si>
    <t>Руди Алексей</t>
  </si>
  <si>
    <t>Корнев Александр</t>
  </si>
  <si>
    <t>Карбач Леонид</t>
  </si>
  <si>
    <t>Ярикова Ксения</t>
  </si>
  <si>
    <t>Жидких Максим</t>
  </si>
  <si>
    <t>Масленникова Анастасия</t>
  </si>
  <si>
    <t>Резников Станислав</t>
  </si>
  <si>
    <t>Фирич Кирилл</t>
  </si>
  <si>
    <t>Никитин Андрей</t>
  </si>
  <si>
    <t>Степанов Максим</t>
  </si>
  <si>
    <t>Быкова Алина</t>
  </si>
  <si>
    <t>Шишкин Иван</t>
  </si>
  <si>
    <t>Клыков Евгений</t>
  </si>
  <si>
    <t>Нестерова Анастасия</t>
  </si>
  <si>
    <t>Ильичев Никита</t>
  </si>
  <si>
    <t>М</t>
  </si>
  <si>
    <t>Ж</t>
  </si>
  <si>
    <t>Тарнакова Екатерина</t>
  </si>
  <si>
    <t>Зуза Данил</t>
  </si>
  <si>
    <t>Сумма времени команды</t>
  </si>
  <si>
    <t>1 траверс</t>
  </si>
  <si>
    <t>2 спуск</t>
  </si>
  <si>
    <t>6 узлы</t>
  </si>
  <si>
    <t>5  Спуск на лыжах</t>
  </si>
  <si>
    <t>4 Подъем по бревну</t>
  </si>
  <si>
    <t>3 подъем</t>
  </si>
  <si>
    <t>Орион</t>
  </si>
  <si>
    <t>Рыбальченко Мария</t>
  </si>
  <si>
    <t>Баландович Николай</t>
  </si>
  <si>
    <t>ГДДЮТ</t>
  </si>
  <si>
    <t>Мишин Сергей</t>
  </si>
  <si>
    <t>Руднев Артем</t>
  </si>
  <si>
    <t>Поликарпов Семен</t>
  </si>
  <si>
    <t>Околот Александр</t>
  </si>
  <si>
    <t>Орион-2</t>
  </si>
  <si>
    <t>Гермаш Григорий</t>
  </si>
  <si>
    <t>Тихонов Тимофей</t>
  </si>
  <si>
    <t>Тарнаков Алексей</t>
  </si>
  <si>
    <t>ДДТ№5</t>
  </si>
  <si>
    <t>Кашлев Андрей</t>
  </si>
  <si>
    <t>Зырянов Павел</t>
  </si>
  <si>
    <t>Балашов Кирилл</t>
  </si>
  <si>
    <t>Леодоров Петр</t>
  </si>
  <si>
    <t>Торопов Владимир</t>
  </si>
  <si>
    <t>Сенчуков Семен</t>
  </si>
  <si>
    <t>Колупаев Степан</t>
  </si>
  <si>
    <t>Орион-1</t>
  </si>
  <si>
    <t>Габидулин Роман</t>
  </si>
  <si>
    <t>Луференко Александр</t>
  </si>
  <si>
    <t>Попов Андрей</t>
  </si>
  <si>
    <t>Шмырин Евгений</t>
  </si>
  <si>
    <t>Долгих Богдан</t>
  </si>
  <si>
    <t>Новиков Станислав</t>
  </si>
  <si>
    <t>Куренов Егор</t>
  </si>
  <si>
    <t>Богданов Никита</t>
  </si>
  <si>
    <t>Богатырев Станислав</t>
  </si>
  <si>
    <t>Орион-3</t>
  </si>
  <si>
    <t>Иванов Виталий</t>
  </si>
  <si>
    <t>Биликин Данил</t>
  </si>
  <si>
    <t>Еремеев Иван</t>
  </si>
  <si>
    <t>Дуплинский Алексей</t>
  </si>
  <si>
    <t>Пенкин Никита</t>
  </si>
  <si>
    <t>Погорелов Александр</t>
  </si>
  <si>
    <t>Репин Евгений</t>
  </si>
  <si>
    <t>Титов Андрей</t>
  </si>
  <si>
    <t>Тепляков Константин</t>
  </si>
  <si>
    <t>Цыпин Иван</t>
  </si>
  <si>
    <t>Горюшев Владимир</t>
  </si>
  <si>
    <t>Харькина Ирина</t>
  </si>
  <si>
    <t>Гусейнова Эльмира</t>
  </si>
  <si>
    <t>Огаркова Татьяна</t>
  </si>
  <si>
    <t>Васильева Виолетта</t>
  </si>
  <si>
    <t>Атучина Александра</t>
  </si>
  <si>
    <t>Дворнина Анастасия</t>
  </si>
  <si>
    <t>Гарькавенко Валентина</t>
  </si>
  <si>
    <t>Жаворонкова Екатерина</t>
  </si>
  <si>
    <t>Грибанова Анастасия</t>
  </si>
  <si>
    <t>Коротчик Анастасия</t>
  </si>
  <si>
    <t>Грауман Анастасия</t>
  </si>
  <si>
    <t>СОШ № 36</t>
  </si>
  <si>
    <t>Голубь Алена</t>
  </si>
  <si>
    <t>Зарипова Мария</t>
  </si>
  <si>
    <t>Бедерова Татьяна</t>
  </si>
  <si>
    <t>5  Навесная</t>
  </si>
  <si>
    <t>Кожевникова Анна</t>
  </si>
  <si>
    <t>сн</t>
  </si>
  <si>
    <t>4 переправа по бревну</t>
  </si>
  <si>
    <t>4 Переправа по бревну</t>
  </si>
  <si>
    <t>Красильников Влад</t>
  </si>
  <si>
    <t>Зигангирова Мария</t>
  </si>
  <si>
    <t>ж</t>
  </si>
  <si>
    <t>м</t>
  </si>
  <si>
    <t>Сенчикова Нина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</si>
</sst>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h:mm:ss;@"/>
  </numFmts>
  <fonts count="55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 Cyr"/>
      <family val="0"/>
    </font>
    <font>
      <b/>
      <i/>
      <sz val="16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i/>
      <sz val="9"/>
      <color indexed="8"/>
      <name val="Arial"/>
      <family val="0"/>
    </font>
    <font>
      <b/>
      <sz val="9"/>
      <color indexed="8"/>
      <name val="Arial"/>
      <family val="0"/>
    </font>
    <font>
      <b/>
      <i/>
      <sz val="11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1" fontId="1" fillId="33" borderId="10" xfId="0" applyNumberFormat="1" applyFont="1" applyFill="1" applyBorder="1" applyAlignment="1">
      <alignment horizontal="center" vertical="center" textRotation="90" wrapText="1"/>
    </xf>
    <xf numFmtId="169" fontId="1" fillId="33" borderId="10" xfId="0" applyNumberFormat="1" applyFont="1" applyFill="1" applyBorder="1" applyAlignment="1">
      <alignment horizontal="center" vertical="center" wrapText="1"/>
    </xf>
    <xf numFmtId="169" fontId="1" fillId="33" borderId="10" xfId="0" applyNumberFormat="1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1" fontId="0" fillId="0" borderId="10" xfId="0" applyNumberFormat="1" applyFont="1" applyBorder="1" applyAlignment="1">
      <alignment horizontal="center" vertical="center" wrapText="1"/>
    </xf>
    <xf numFmtId="169" fontId="0" fillId="0" borderId="10" xfId="0" applyNumberFormat="1" applyFont="1" applyBorder="1" applyAlignment="1">
      <alignment wrapText="1"/>
    </xf>
    <xf numFmtId="169" fontId="0" fillId="33" borderId="10" xfId="0" applyNumberFormat="1" applyFont="1" applyFill="1" applyBorder="1" applyAlignment="1">
      <alignment wrapText="1"/>
    </xf>
    <xf numFmtId="1" fontId="0" fillId="0" borderId="0" xfId="0" applyNumberFormat="1" applyFont="1" applyAlignment="1">
      <alignment horizontal="center" vertical="center" wrapText="1"/>
    </xf>
    <xf numFmtId="169" fontId="0" fillId="0" borderId="0" xfId="0" applyNumberFormat="1" applyFont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3" borderId="10" xfId="0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vertical="center" wrapText="1"/>
    </xf>
    <xf numFmtId="0" fontId="0" fillId="0" borderId="10" xfId="0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169" fontId="0" fillId="0" borderId="10" xfId="0" applyNumberFormat="1" applyBorder="1" applyAlignment="1">
      <alignment wrapText="1"/>
    </xf>
    <xf numFmtId="169" fontId="0" fillId="33" borderId="10" xfId="0" applyNumberForma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169" fontId="1" fillId="33" borderId="10" xfId="0" applyNumberFormat="1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169" fontId="0" fillId="33" borderId="0" xfId="0" applyNumberFormat="1" applyFont="1" applyFill="1" applyAlignment="1">
      <alignment wrapText="1"/>
    </xf>
    <xf numFmtId="169" fontId="1" fillId="33" borderId="0" xfId="0" applyNumberFormat="1" applyFont="1" applyFill="1" applyAlignment="1">
      <alignment wrapText="1"/>
    </xf>
    <xf numFmtId="169" fontId="1" fillId="33" borderId="10" xfId="0" applyNumberFormat="1" applyFont="1" applyFill="1" applyBorder="1" applyAlignment="1">
      <alignment horizontal="center" wrapText="1"/>
    </xf>
    <xf numFmtId="169" fontId="1" fillId="33" borderId="0" xfId="0" applyNumberFormat="1" applyFont="1" applyFill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1" fontId="0" fillId="0" borderId="12" xfId="0" applyNumberFormat="1" applyFont="1" applyBorder="1" applyAlignment="1">
      <alignment horizontal="center" vertical="center" wrapText="1"/>
    </xf>
    <xf numFmtId="169" fontId="0" fillId="0" borderId="12" xfId="0" applyNumberFormat="1" applyFont="1" applyBorder="1" applyAlignment="1">
      <alignment wrapText="1"/>
    </xf>
    <xf numFmtId="169" fontId="0" fillId="33" borderId="12" xfId="0" applyNumberFormat="1" applyFont="1" applyFill="1" applyBorder="1" applyAlignment="1">
      <alignment wrapText="1"/>
    </xf>
    <xf numFmtId="169" fontId="0" fillId="0" borderId="12" xfId="0" applyNumberFormat="1" applyBorder="1" applyAlignment="1">
      <alignment wrapText="1"/>
    </xf>
    <xf numFmtId="169" fontId="1" fillId="33" borderId="12" xfId="0" applyNumberFormat="1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1" fontId="0" fillId="0" borderId="11" xfId="0" applyNumberFormat="1" applyFont="1" applyBorder="1" applyAlignment="1">
      <alignment horizontal="center" vertical="center" wrapText="1"/>
    </xf>
    <xf numFmtId="169" fontId="0" fillId="0" borderId="11" xfId="0" applyNumberFormat="1" applyFont="1" applyBorder="1" applyAlignment="1">
      <alignment wrapText="1"/>
    </xf>
    <xf numFmtId="169" fontId="0" fillId="33" borderId="11" xfId="0" applyNumberFormat="1" applyFont="1" applyFill="1" applyBorder="1" applyAlignment="1">
      <alignment wrapText="1"/>
    </xf>
    <xf numFmtId="169" fontId="0" fillId="0" borderId="11" xfId="0" applyNumberFormat="1" applyBorder="1" applyAlignment="1">
      <alignment wrapText="1"/>
    </xf>
    <xf numFmtId="0" fontId="0" fillId="0" borderId="12" xfId="0" applyFont="1" applyBorder="1" applyAlignment="1">
      <alignment/>
    </xf>
    <xf numFmtId="169" fontId="0" fillId="33" borderId="12" xfId="0" applyNumberFormat="1" applyFill="1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/>
    </xf>
    <xf numFmtId="169" fontId="1" fillId="33" borderId="0" xfId="0" applyNumberFormat="1" applyFont="1" applyFill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33" borderId="14" xfId="0" applyFill="1" applyBorder="1" applyAlignment="1">
      <alignment/>
    </xf>
    <xf numFmtId="169" fontId="1" fillId="33" borderId="11" xfId="0" applyNumberFormat="1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0" borderId="20" xfId="0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19" xfId="0" applyBorder="1" applyAlignment="1">
      <alignment horizontal="center" wrapText="1"/>
    </xf>
    <xf numFmtId="169" fontId="1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33" borderId="22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textRotation="90" wrapText="1"/>
    </xf>
    <xf numFmtId="1" fontId="4" fillId="33" borderId="22" xfId="0" applyNumberFormat="1" applyFont="1" applyFill="1" applyBorder="1" applyAlignment="1">
      <alignment horizontal="center" vertical="center" textRotation="90" wrapText="1"/>
    </xf>
    <xf numFmtId="169" fontId="4" fillId="33" borderId="22" xfId="0" applyNumberFormat="1" applyFont="1" applyFill="1" applyBorder="1" applyAlignment="1">
      <alignment horizontal="center" vertical="center" wrapText="1"/>
    </xf>
    <xf numFmtId="169" fontId="4" fillId="33" borderId="22" xfId="0" applyNumberFormat="1" applyFont="1" applyFill="1" applyBorder="1" applyAlignment="1">
      <alignment horizontal="center" vertical="center" textRotation="90" wrapText="1"/>
    </xf>
    <xf numFmtId="0" fontId="4" fillId="33" borderId="23" xfId="0" applyFont="1" applyFill="1" applyBorder="1" applyAlignment="1">
      <alignment horizontal="center" vertical="center" textRotation="90" wrapText="1"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1" fontId="5" fillId="0" borderId="16" xfId="0" applyNumberFormat="1" applyFont="1" applyBorder="1" applyAlignment="1">
      <alignment horizontal="center" vertical="center" wrapText="1"/>
    </xf>
    <xf numFmtId="169" fontId="5" fillId="0" borderId="16" xfId="0" applyNumberFormat="1" applyFont="1" applyBorder="1" applyAlignment="1">
      <alignment wrapText="1"/>
    </xf>
    <xf numFmtId="169" fontId="5" fillId="33" borderId="16" xfId="0" applyNumberFormat="1" applyFont="1" applyFill="1" applyBorder="1" applyAlignment="1">
      <alignment wrapText="1"/>
    </xf>
    <xf numFmtId="169" fontId="5" fillId="0" borderId="10" xfId="0" applyNumberFormat="1" applyFont="1" applyBorder="1" applyAlignment="1">
      <alignment wrapText="1"/>
    </xf>
    <xf numFmtId="169" fontId="4" fillId="33" borderId="10" xfId="0" applyNumberFormat="1" applyFont="1" applyFill="1" applyBorder="1" applyAlignment="1">
      <alignment horizontal="center" wrapText="1"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" fontId="5" fillId="0" borderId="10" xfId="0" applyNumberFormat="1" applyFont="1" applyBorder="1" applyAlignment="1">
      <alignment horizontal="center" vertical="center" wrapText="1"/>
    </xf>
    <xf numFmtId="169" fontId="5" fillId="33" borderId="10" xfId="0" applyNumberFormat="1" applyFont="1" applyFill="1" applyBorder="1" applyAlignment="1">
      <alignment wrapText="1"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4" xfId="0" applyFont="1" applyBorder="1" applyAlignment="1">
      <alignment wrapText="1"/>
    </xf>
    <xf numFmtId="1" fontId="5" fillId="0" borderId="24" xfId="0" applyNumberFormat="1" applyFont="1" applyBorder="1" applyAlignment="1">
      <alignment horizontal="center" vertical="center" wrapText="1"/>
    </xf>
    <xf numFmtId="169" fontId="5" fillId="0" borderId="24" xfId="0" applyNumberFormat="1" applyFont="1" applyBorder="1" applyAlignment="1">
      <alignment wrapText="1"/>
    </xf>
    <xf numFmtId="169" fontId="5" fillId="33" borderId="24" xfId="0" applyNumberFormat="1" applyFont="1" applyFill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1" fontId="5" fillId="0" borderId="11" xfId="0" applyNumberFormat="1" applyFont="1" applyBorder="1" applyAlignment="1">
      <alignment horizontal="center" vertical="center" wrapText="1"/>
    </xf>
    <xf numFmtId="169" fontId="5" fillId="0" borderId="11" xfId="0" applyNumberFormat="1" applyFont="1" applyBorder="1" applyAlignment="1">
      <alignment wrapText="1"/>
    </xf>
    <xf numFmtId="169" fontId="5" fillId="33" borderId="11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5" fillId="0" borderId="25" xfId="0" applyFont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5" xfId="0" applyFont="1" applyBorder="1" applyAlignment="1">
      <alignment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169" fontId="1" fillId="33" borderId="22" xfId="0" applyNumberFormat="1" applyFont="1" applyFill="1" applyBorder="1" applyAlignment="1">
      <alignment horizontal="center" vertical="center" wrapText="1"/>
    </xf>
    <xf numFmtId="169" fontId="1" fillId="33" borderId="17" xfId="0" applyNumberFormat="1" applyFont="1" applyFill="1" applyBorder="1" applyAlignment="1">
      <alignment horizontal="center" vertical="center" wrapText="1"/>
    </xf>
    <xf numFmtId="169" fontId="1" fillId="33" borderId="18" xfId="0" applyNumberFormat="1" applyFont="1" applyFill="1" applyBorder="1" applyAlignment="1">
      <alignment horizontal="center" vertical="center" wrapText="1"/>
    </xf>
    <xf numFmtId="169" fontId="4" fillId="33" borderId="22" xfId="0" applyNumberFormat="1" applyFont="1" applyFill="1" applyBorder="1" applyAlignment="1">
      <alignment horizontal="center" vertical="center" wrapText="1"/>
    </xf>
    <xf numFmtId="169" fontId="4" fillId="33" borderId="17" xfId="0" applyNumberFormat="1" applyFont="1" applyFill="1" applyBorder="1" applyAlignment="1">
      <alignment horizontal="center" vertical="center" wrapText="1"/>
    </xf>
    <xf numFmtId="169" fontId="4" fillId="33" borderId="18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69" fontId="4" fillId="33" borderId="23" xfId="0" applyNumberFormat="1" applyFont="1" applyFill="1" applyBorder="1" applyAlignment="1">
      <alignment horizontal="center" vertical="center" wrapText="1"/>
    </xf>
    <xf numFmtId="169" fontId="4" fillId="33" borderId="29" xfId="0" applyNumberFormat="1" applyFont="1" applyFill="1" applyBorder="1" applyAlignment="1">
      <alignment horizontal="center" vertical="center" wrapText="1"/>
    </xf>
    <xf numFmtId="169" fontId="4" fillId="33" borderId="30" xfId="0" applyNumberFormat="1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169" fontId="4" fillId="33" borderId="16" xfId="0" applyNumberFormat="1" applyFont="1" applyFill="1" applyBorder="1" applyAlignment="1">
      <alignment horizontal="center" vertical="center" wrapText="1"/>
    </xf>
    <xf numFmtId="169" fontId="4" fillId="33" borderId="10" xfId="0" applyNumberFormat="1" applyFont="1" applyFill="1" applyBorder="1" applyAlignment="1">
      <alignment horizontal="center" vertical="center" wrapText="1"/>
    </xf>
    <xf numFmtId="169" fontId="4" fillId="33" borderId="11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 textRotation="90" wrapText="1"/>
    </xf>
    <xf numFmtId="0" fontId="1" fillId="33" borderId="36" xfId="0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textRotation="90" wrapText="1"/>
    </xf>
    <xf numFmtId="0" fontId="0" fillId="33" borderId="35" xfId="0" applyFill="1" applyBorder="1" applyAlignment="1">
      <alignment horizontal="center" vertical="center" textRotation="90" wrapText="1"/>
    </xf>
    <xf numFmtId="0" fontId="0" fillId="33" borderId="37" xfId="0" applyFill="1" applyBorder="1" applyAlignment="1">
      <alignment horizontal="center" vertical="center" textRotation="90" wrapText="1"/>
    </xf>
    <xf numFmtId="1" fontId="1" fillId="33" borderId="38" xfId="0" applyNumberFormat="1" applyFont="1" applyFill="1" applyBorder="1" applyAlignment="1">
      <alignment horizontal="center" vertical="center" textRotation="90" wrapText="1"/>
    </xf>
    <xf numFmtId="169" fontId="1" fillId="33" borderId="35" xfId="0" applyNumberFormat="1" applyFont="1" applyFill="1" applyBorder="1" applyAlignment="1">
      <alignment horizontal="center" vertical="center" wrapText="1"/>
    </xf>
    <xf numFmtId="169" fontId="1" fillId="33" borderId="35" xfId="0" applyNumberFormat="1" applyFont="1" applyFill="1" applyBorder="1" applyAlignment="1">
      <alignment horizontal="center" vertical="center" textRotation="90" wrapText="1"/>
    </xf>
    <xf numFmtId="0" fontId="1" fillId="33" borderId="37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4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76009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Сводный  протокол  
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Городские соревнования по спортивному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туризму  "Юный спасатель"
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группа  Спасатели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16.02.2013г.                                                                 с.Сосновка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6</xdr:col>
      <xdr:colOff>219075</xdr:colOff>
      <xdr:row>21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19150" y="3571875"/>
          <a:ext cx="320992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Главный судья ____________  В.А. Беликов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Главный секретарь 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О.С. Пашкова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17</xdr:col>
      <xdr:colOff>495300</xdr:colOff>
      <xdr:row>4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1025" y="0"/>
          <a:ext cx="93154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Сводный  протокол  
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Городские соревнования по спортивному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туризму  "Юный спасатель"
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группа  Спасатели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16.02.2013г.                                                                 с.Сосновка</a:t>
          </a:r>
        </a:p>
      </xdr:txBody>
    </xdr:sp>
    <xdr:clientData/>
  </xdr:twoCellAnchor>
  <xdr:twoCellAnchor>
    <xdr:from>
      <xdr:col>1</xdr:col>
      <xdr:colOff>247650</xdr:colOff>
      <xdr:row>21</xdr:row>
      <xdr:rowOff>28575</xdr:rowOff>
    </xdr:from>
    <xdr:to>
      <xdr:col>6</xdr:col>
      <xdr:colOff>19050</xdr:colOff>
      <xdr:row>25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1500" y="4705350"/>
          <a:ext cx="347662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Главный судья ____________  В.А. Беликов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Главный секретарь 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О.С. Пашкова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17</xdr:col>
      <xdr:colOff>447675</xdr:colOff>
      <xdr:row>4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0" y="0"/>
          <a:ext cx="914400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Сводный  протокол  
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Городские соревнования по спортивному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туризму  "Юный спасатель"
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уппа  Спасатели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16.02.2013г.                                                                 с.Сосновка</a:t>
          </a:r>
        </a:p>
      </xdr:txBody>
    </xdr:sp>
    <xdr:clientData/>
  </xdr:twoCellAnchor>
  <xdr:twoCellAnchor>
    <xdr:from>
      <xdr:col>2</xdr:col>
      <xdr:colOff>28575</xdr:colOff>
      <xdr:row>11</xdr:row>
      <xdr:rowOff>57150</xdr:rowOff>
    </xdr:from>
    <xdr:to>
      <xdr:col>6</xdr:col>
      <xdr:colOff>0</xdr:colOff>
      <xdr:row>15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00075" y="2628900"/>
          <a:ext cx="334327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Главный судья ____________  В.А. Беликов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Главный секретарь 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О.С. Пашкова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14</xdr:col>
      <xdr:colOff>0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33475" y="0"/>
          <a:ext cx="66198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Стартовый протокол  спасатели </a:t>
          </a:r>
          <a:r>
            <a:rPr lang="en-US" cap="none" sz="16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МЖ-14
</a:t>
          </a:r>
          <a:r>
            <a:rPr lang="en-US" cap="none" sz="12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Городские соревнования по спортивному</a:t>
          </a:r>
          <a:r>
            <a:rPr lang="en-US" cap="none" sz="12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туризму  "Юный спасатель"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18.02.2012г.                                                                 с.Сосновка</a:t>
          </a:r>
        </a:p>
      </xdr:txBody>
    </xdr:sp>
    <xdr:clientData/>
  </xdr:twoCellAnchor>
  <xdr:twoCellAnchor>
    <xdr:from>
      <xdr:col>0</xdr:col>
      <xdr:colOff>342900</xdr:colOff>
      <xdr:row>0</xdr:row>
      <xdr:rowOff>9525</xdr:rowOff>
    </xdr:from>
    <xdr:to>
      <xdr:col>15</xdr:col>
      <xdr:colOff>419100</xdr:colOff>
      <xdr:row>4</xdr:row>
      <xdr:rowOff>19050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42900" y="9525"/>
          <a:ext cx="84201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Сводный  протокол  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Городские соревнования по спортивному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туризму  "Юный спасатель"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группа  Стажеры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16.02.2013г.                                                                 с.Сосновка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6</xdr:col>
      <xdr:colOff>266700</xdr:colOff>
      <xdr:row>39</xdr:row>
      <xdr:rowOff>9525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95350" y="6686550"/>
          <a:ext cx="33528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Главный судья ____________  В.А. Беликов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Главный секретарь 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О.С. Пашкова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15</xdr:col>
      <xdr:colOff>0</xdr:colOff>
      <xdr:row>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2925" y="0"/>
          <a:ext cx="766762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Стартовый протокол  спасатели </a:t>
          </a:r>
          <a:r>
            <a:rPr lang="en-US" cap="none" sz="16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МЖ-14
</a:t>
          </a:r>
          <a:r>
            <a:rPr lang="en-US" cap="none" sz="12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Городские соревнования по спортивному</a:t>
          </a:r>
          <a:r>
            <a:rPr lang="en-US" cap="none" sz="12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туризму  "Юный спасатель"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18.02.2012г.                                                                 с.Сосновка</a:t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18</xdr:col>
      <xdr:colOff>57150</xdr:colOff>
      <xdr:row>4</xdr:row>
      <xdr:rowOff>152400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47700" y="0"/>
          <a:ext cx="94202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Сводный  протокол  
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Городские соревнования по спортивному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туризму  "Юный спасатель"
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группа  Стажеры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16.02.2013г.                                                                 с.Сосновка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5</xdr:col>
      <xdr:colOff>314325</xdr:colOff>
      <xdr:row>50</xdr:row>
      <xdr:rowOff>28575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42925" y="8972550"/>
          <a:ext cx="32099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Главный судья ____________  В.А. Беликов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Главный секретарь 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О.С. Пашкова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15</xdr:col>
      <xdr:colOff>0</xdr:colOff>
      <xdr:row>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2925" y="0"/>
          <a:ext cx="787717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Стартовый протокол  спасатели </a:t>
          </a:r>
          <a:r>
            <a:rPr lang="en-US" cap="none" sz="16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МЖ-14
</a:t>
          </a:r>
          <a:r>
            <a:rPr lang="en-US" cap="none" sz="12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Городские соревнования по спортивному</a:t>
          </a:r>
          <a:r>
            <a:rPr lang="en-US" cap="none" sz="12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туризму  "Юный спасатель"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18.02.2012г.                                                                 с.Сосновка</a:t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17</xdr:col>
      <xdr:colOff>285750</xdr:colOff>
      <xdr:row>4</xdr:row>
      <xdr:rowOff>152400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47700" y="0"/>
          <a:ext cx="93059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Сводный  протокол  
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Городские соревнования по спортивному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туризму  "Юный спасатель"
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группа  Стажеры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16.02.2013г.                                                                 с.Сосновка</a:t>
          </a:r>
        </a:p>
      </xdr:txBody>
    </xdr:sp>
    <xdr:clientData/>
  </xdr:twoCellAnchor>
  <xdr:twoCellAnchor>
    <xdr:from>
      <xdr:col>2</xdr:col>
      <xdr:colOff>457200</xdr:colOff>
      <xdr:row>25</xdr:row>
      <xdr:rowOff>142875</xdr:rowOff>
    </xdr:from>
    <xdr:to>
      <xdr:col>7</xdr:col>
      <xdr:colOff>66675</xdr:colOff>
      <xdr:row>29</xdr:row>
      <xdr:rowOff>161925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334000"/>
          <a:ext cx="34385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Главный судья ____________  В.А. Беликов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Главный секретарь 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О.С. Пашкова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16"/>
  <sheetViews>
    <sheetView zoomScalePageLayoutView="0" workbookViewId="0" topLeftCell="A1">
      <selection activeCell="O9" sqref="O9"/>
    </sheetView>
  </sheetViews>
  <sheetFormatPr defaultColWidth="9.00390625" defaultRowHeight="12.75"/>
  <cols>
    <col min="1" max="1" width="10.75390625" style="9" customWidth="1"/>
    <col min="2" max="2" width="3.25390625" style="21" customWidth="1"/>
    <col min="3" max="3" width="4.25390625" style="9" customWidth="1"/>
    <col min="4" max="4" width="24.125" style="9" customWidth="1"/>
    <col min="5" max="5" width="2.875" style="9" customWidth="1"/>
    <col min="6" max="10" width="4.75390625" style="9" customWidth="1"/>
    <col min="11" max="11" width="4.75390625" style="14" customWidth="1"/>
    <col min="12" max="12" width="8.75390625" style="15" customWidth="1"/>
    <col min="13" max="13" width="8.625" style="15" customWidth="1"/>
    <col min="14" max="14" width="8.625" style="31" customWidth="1"/>
    <col min="15" max="15" width="7.625" style="15" customWidth="1"/>
    <col min="16" max="16" width="8.375" style="15" customWidth="1"/>
    <col min="17" max="17" width="7.125" style="15" customWidth="1"/>
    <col min="18" max="18" width="7.875" style="32" customWidth="1"/>
    <col min="19" max="19" width="9.875" style="32" customWidth="1"/>
    <col min="20" max="20" width="2.875" style="9" customWidth="1"/>
    <col min="21" max="16384" width="9.125" style="9" customWidth="1"/>
  </cols>
  <sheetData>
    <row r="5" ht="13.5" thickBot="1"/>
    <row r="6" spans="1:20" ht="75" customHeight="1" thickBot="1">
      <c r="A6" s="146" t="s">
        <v>0</v>
      </c>
      <c r="B6" s="146" t="s">
        <v>12</v>
      </c>
      <c r="C6" s="147" t="s">
        <v>13</v>
      </c>
      <c r="D6" s="148" t="s">
        <v>10</v>
      </c>
      <c r="E6" s="149" t="s">
        <v>42</v>
      </c>
      <c r="F6" s="150" t="s">
        <v>43</v>
      </c>
      <c r="G6" s="150" t="s">
        <v>47</v>
      </c>
      <c r="H6" s="150" t="s">
        <v>46</v>
      </c>
      <c r="I6" s="150" t="s">
        <v>105</v>
      </c>
      <c r="J6" s="151" t="s">
        <v>44</v>
      </c>
      <c r="K6" s="152" t="s">
        <v>1</v>
      </c>
      <c r="L6" s="153" t="s">
        <v>3</v>
      </c>
      <c r="M6" s="153" t="s">
        <v>2</v>
      </c>
      <c r="N6" s="153" t="s">
        <v>4</v>
      </c>
      <c r="O6" s="153" t="s">
        <v>8</v>
      </c>
      <c r="P6" s="153" t="s">
        <v>7</v>
      </c>
      <c r="Q6" s="154" t="s">
        <v>9</v>
      </c>
      <c r="R6" s="153" t="s">
        <v>5</v>
      </c>
      <c r="S6" s="153" t="s">
        <v>41</v>
      </c>
      <c r="T6" s="155" t="s">
        <v>6</v>
      </c>
    </row>
    <row r="7" spans="1:20" ht="12.75">
      <c r="A7" s="145" t="s">
        <v>48</v>
      </c>
      <c r="B7" s="72" t="s">
        <v>112</v>
      </c>
      <c r="C7" s="35">
        <v>67</v>
      </c>
      <c r="D7" s="70" t="s">
        <v>39</v>
      </c>
      <c r="E7" s="36"/>
      <c r="F7" s="36"/>
      <c r="G7" s="36"/>
      <c r="H7" s="36"/>
      <c r="I7" s="36"/>
      <c r="J7" s="36"/>
      <c r="K7" s="37">
        <f>SUM(E7:J7)</f>
        <v>0</v>
      </c>
      <c r="L7" s="38">
        <v>0.00017361111111111112</v>
      </c>
      <c r="M7" s="38">
        <f aca="true" t="shared" si="0" ref="M7:M16">K7*L7</f>
        <v>0</v>
      </c>
      <c r="N7" s="39">
        <v>0.0016203703703703703</v>
      </c>
      <c r="O7" s="40">
        <v>0.15694444444444444</v>
      </c>
      <c r="P7" s="48">
        <v>0.17131944444444444</v>
      </c>
      <c r="Q7" s="38">
        <f aca="true" t="shared" si="1" ref="Q7:Q16">P7-O7-N7</f>
        <v>0.012754629629629628</v>
      </c>
      <c r="R7" s="41">
        <f aca="true" t="shared" si="2" ref="R7:R16">Q7+M7</f>
        <v>0.012754629629629628</v>
      </c>
      <c r="S7" s="126">
        <f>SUM(R7:R11)</f>
        <v>0.05667824074074078</v>
      </c>
      <c r="T7" s="123">
        <v>1</v>
      </c>
    </row>
    <row r="8" spans="1:20" ht="12.75">
      <c r="A8" s="52" t="s">
        <v>48</v>
      </c>
      <c r="B8" s="50" t="s">
        <v>113</v>
      </c>
      <c r="C8" s="17">
        <v>64</v>
      </c>
      <c r="D8" s="47" t="s">
        <v>22</v>
      </c>
      <c r="E8" s="10"/>
      <c r="F8" s="10"/>
      <c r="G8" s="10"/>
      <c r="H8" s="10"/>
      <c r="I8" s="10"/>
      <c r="J8" s="10"/>
      <c r="K8" s="11">
        <f>E8+F8+G8+H8+I8+J8</f>
        <v>0</v>
      </c>
      <c r="L8" s="12">
        <v>0.00017361111111111112</v>
      </c>
      <c r="M8" s="12">
        <f t="shared" si="0"/>
        <v>0</v>
      </c>
      <c r="N8" s="13">
        <v>0</v>
      </c>
      <c r="O8" s="25">
        <v>0.13749999999999998</v>
      </c>
      <c r="P8" s="13">
        <v>0.14935185185185185</v>
      </c>
      <c r="Q8" s="12">
        <f t="shared" si="1"/>
        <v>0.011851851851851863</v>
      </c>
      <c r="R8" s="33">
        <f t="shared" si="2"/>
        <v>0.011851851851851863</v>
      </c>
      <c r="S8" s="126"/>
      <c r="T8" s="123"/>
    </row>
    <row r="9" spans="1:20" ht="12.75">
      <c r="A9" s="52" t="s">
        <v>48</v>
      </c>
      <c r="B9" s="50" t="s">
        <v>113</v>
      </c>
      <c r="C9" s="17">
        <v>65</v>
      </c>
      <c r="D9" s="16" t="s">
        <v>16</v>
      </c>
      <c r="E9" s="10"/>
      <c r="F9" s="10"/>
      <c r="G9" s="10"/>
      <c r="H9" s="10"/>
      <c r="I9" s="10"/>
      <c r="J9" s="10">
        <v>3</v>
      </c>
      <c r="K9" s="11">
        <f>E9+F9+G9+H9+I9+J9</f>
        <v>3</v>
      </c>
      <c r="L9" s="12">
        <v>0.00017361111111111112</v>
      </c>
      <c r="M9" s="12">
        <f t="shared" si="0"/>
        <v>0.0005208333333333333</v>
      </c>
      <c r="N9" s="13">
        <v>0</v>
      </c>
      <c r="O9" s="25">
        <v>0.13749999999999998</v>
      </c>
      <c r="P9" s="26">
        <v>0.14726851851851852</v>
      </c>
      <c r="Q9" s="12">
        <f t="shared" si="1"/>
        <v>0.009768518518518537</v>
      </c>
      <c r="R9" s="33">
        <f t="shared" si="2"/>
        <v>0.01028935185185187</v>
      </c>
      <c r="S9" s="126"/>
      <c r="T9" s="123"/>
    </row>
    <row r="10" spans="1:20" ht="12.75">
      <c r="A10" s="52" t="s">
        <v>48</v>
      </c>
      <c r="B10" s="50" t="s">
        <v>113</v>
      </c>
      <c r="C10" s="17">
        <v>62</v>
      </c>
      <c r="D10" s="16" t="s">
        <v>40</v>
      </c>
      <c r="E10" s="10"/>
      <c r="F10" s="10"/>
      <c r="G10" s="10"/>
      <c r="H10" s="10"/>
      <c r="I10" s="10"/>
      <c r="J10" s="10"/>
      <c r="K10" s="11">
        <f>E10+F10+G10+H10+I10+J10</f>
        <v>0</v>
      </c>
      <c r="L10" s="12">
        <v>0.00017361111111111112</v>
      </c>
      <c r="M10" s="12">
        <f t="shared" si="0"/>
        <v>0</v>
      </c>
      <c r="N10" s="13">
        <v>0</v>
      </c>
      <c r="O10" s="25">
        <v>0.13402777777777777</v>
      </c>
      <c r="P10" s="13">
        <v>0.1444212962962963</v>
      </c>
      <c r="Q10" s="12">
        <f t="shared" si="1"/>
        <v>0.010393518518518524</v>
      </c>
      <c r="R10" s="33">
        <f t="shared" si="2"/>
        <v>0.010393518518518524</v>
      </c>
      <c r="S10" s="126"/>
      <c r="T10" s="123"/>
    </row>
    <row r="11" spans="1:20" ht="13.5" thickBot="1">
      <c r="A11" s="69" t="s">
        <v>48</v>
      </c>
      <c r="B11" s="51" t="s">
        <v>113</v>
      </c>
      <c r="C11" s="64">
        <v>63</v>
      </c>
      <c r="D11" s="18" t="s">
        <v>21</v>
      </c>
      <c r="E11" s="42"/>
      <c r="F11" s="42"/>
      <c r="G11" s="42"/>
      <c r="H11" s="42"/>
      <c r="I11" s="42"/>
      <c r="J11" s="42"/>
      <c r="K11" s="43">
        <f>E11+F11+G11+H11+I11+J11</f>
        <v>0</v>
      </c>
      <c r="L11" s="44">
        <v>0.00017361111111111112</v>
      </c>
      <c r="M11" s="44">
        <f t="shared" si="0"/>
        <v>0</v>
      </c>
      <c r="N11" s="45">
        <v>0</v>
      </c>
      <c r="O11" s="46">
        <v>0.13402777777777777</v>
      </c>
      <c r="P11" s="45">
        <v>0.14541666666666667</v>
      </c>
      <c r="Q11" s="44">
        <f t="shared" si="1"/>
        <v>0.011388888888888893</v>
      </c>
      <c r="R11" s="63">
        <f t="shared" si="2"/>
        <v>0.011388888888888893</v>
      </c>
      <c r="S11" s="127"/>
      <c r="T11" s="124"/>
    </row>
    <row r="12" spans="1:20" ht="12.75">
      <c r="A12" s="68" t="s">
        <v>17</v>
      </c>
      <c r="B12" s="49" t="s">
        <v>112</v>
      </c>
      <c r="C12" s="35">
        <v>73</v>
      </c>
      <c r="D12" s="70" t="s">
        <v>106</v>
      </c>
      <c r="E12" s="36"/>
      <c r="F12" s="36"/>
      <c r="G12" s="36"/>
      <c r="H12" s="36"/>
      <c r="I12" s="36"/>
      <c r="J12" s="36"/>
      <c r="K12" s="37">
        <f>SUM(E12:J12)</f>
        <v>0</v>
      </c>
      <c r="L12" s="38">
        <v>0.00017361111111111112</v>
      </c>
      <c r="M12" s="38">
        <f t="shared" si="0"/>
        <v>0</v>
      </c>
      <c r="N12" s="39">
        <v>0</v>
      </c>
      <c r="O12" s="40">
        <v>0.16458333333333333</v>
      </c>
      <c r="P12" s="48">
        <v>0.18327546296296296</v>
      </c>
      <c r="Q12" s="38">
        <f t="shared" si="1"/>
        <v>0.018692129629629628</v>
      </c>
      <c r="R12" s="41">
        <f t="shared" si="2"/>
        <v>0.018692129629629628</v>
      </c>
      <c r="S12" s="125">
        <f>SUM(R12:R16)</f>
        <v>0.074837962962963</v>
      </c>
      <c r="T12" s="122">
        <v>2</v>
      </c>
    </row>
    <row r="13" spans="1:20" ht="12.75">
      <c r="A13" s="62" t="s">
        <v>17</v>
      </c>
      <c r="B13" s="50" t="s">
        <v>113</v>
      </c>
      <c r="C13" s="17">
        <v>70</v>
      </c>
      <c r="D13" s="47" t="s">
        <v>20</v>
      </c>
      <c r="E13" s="10"/>
      <c r="F13" s="10"/>
      <c r="G13" s="10"/>
      <c r="H13" s="66" t="s">
        <v>107</v>
      </c>
      <c r="I13" s="10"/>
      <c r="J13" s="10"/>
      <c r="K13" s="11">
        <f>E13+F13+G13+I13+J13</f>
        <v>0</v>
      </c>
      <c r="L13" s="12">
        <v>0.00017361111111111112</v>
      </c>
      <c r="M13" s="12">
        <f t="shared" si="0"/>
        <v>0</v>
      </c>
      <c r="N13" s="13">
        <v>0</v>
      </c>
      <c r="O13" s="25">
        <v>0.14097222222222222</v>
      </c>
      <c r="P13" s="26">
        <v>0.1579513888888889</v>
      </c>
      <c r="Q13" s="12">
        <f t="shared" si="1"/>
        <v>0.016979166666666684</v>
      </c>
      <c r="R13" s="33">
        <f t="shared" si="2"/>
        <v>0.016979166666666684</v>
      </c>
      <c r="S13" s="126"/>
      <c r="T13" s="123"/>
    </row>
    <row r="14" spans="1:20" ht="12.75">
      <c r="A14" s="62" t="s">
        <v>17</v>
      </c>
      <c r="B14" s="50" t="s">
        <v>113</v>
      </c>
      <c r="C14" s="17">
        <v>69</v>
      </c>
      <c r="D14" s="16" t="s">
        <v>19</v>
      </c>
      <c r="E14" s="10"/>
      <c r="F14" s="10"/>
      <c r="G14" s="10"/>
      <c r="H14" s="10"/>
      <c r="I14" s="10"/>
      <c r="J14" s="10"/>
      <c r="K14" s="11">
        <f>E14+F14+G14+H14+I14+J14</f>
        <v>0</v>
      </c>
      <c r="L14" s="12">
        <v>0.00017361111111111112</v>
      </c>
      <c r="M14" s="12">
        <f t="shared" si="0"/>
        <v>0</v>
      </c>
      <c r="N14" s="13">
        <v>0.000636574074074074</v>
      </c>
      <c r="O14" s="25">
        <v>0.1486111111111111</v>
      </c>
      <c r="P14" s="26">
        <v>0.16083333333333333</v>
      </c>
      <c r="Q14" s="12">
        <f t="shared" si="1"/>
        <v>0.011585648148148144</v>
      </c>
      <c r="R14" s="33">
        <f t="shared" si="2"/>
        <v>0.011585648148148144</v>
      </c>
      <c r="S14" s="126"/>
      <c r="T14" s="123"/>
    </row>
    <row r="15" spans="1:20" ht="12.75">
      <c r="A15" s="62" t="s">
        <v>17</v>
      </c>
      <c r="B15" s="50" t="s">
        <v>113</v>
      </c>
      <c r="C15" s="17">
        <v>71</v>
      </c>
      <c r="D15" s="16" t="s">
        <v>28</v>
      </c>
      <c r="E15" s="10"/>
      <c r="F15" s="10"/>
      <c r="G15" s="10"/>
      <c r="H15" s="10"/>
      <c r="I15" s="10"/>
      <c r="J15" s="10"/>
      <c r="K15" s="11">
        <f>E15+F15+G15+H15+I15+J15</f>
        <v>0</v>
      </c>
      <c r="L15" s="12">
        <v>0.00017361111111111112</v>
      </c>
      <c r="M15" s="12">
        <f t="shared" si="0"/>
        <v>0</v>
      </c>
      <c r="N15" s="13">
        <v>0</v>
      </c>
      <c r="O15" s="25">
        <v>0.14097222222222222</v>
      </c>
      <c r="P15" s="13">
        <v>0.15535879629629631</v>
      </c>
      <c r="Q15" s="12">
        <f t="shared" si="1"/>
        <v>0.014386574074074093</v>
      </c>
      <c r="R15" s="33">
        <f t="shared" si="2"/>
        <v>0.014386574074074093</v>
      </c>
      <c r="S15" s="126"/>
      <c r="T15" s="123"/>
    </row>
    <row r="16" spans="1:20" ht="13.5" thickBot="1">
      <c r="A16" s="71" t="s">
        <v>17</v>
      </c>
      <c r="B16" s="51" t="s">
        <v>113</v>
      </c>
      <c r="C16" s="64">
        <v>72</v>
      </c>
      <c r="D16" s="65" t="s">
        <v>18</v>
      </c>
      <c r="E16" s="42"/>
      <c r="F16" s="42"/>
      <c r="G16" s="42"/>
      <c r="H16" s="67" t="s">
        <v>107</v>
      </c>
      <c r="I16" s="42"/>
      <c r="J16" s="42"/>
      <c r="K16" s="43">
        <f>E16+F16+G16+I16+J16</f>
        <v>0</v>
      </c>
      <c r="L16" s="44">
        <v>0.00017361111111111112</v>
      </c>
      <c r="M16" s="44">
        <f t="shared" si="0"/>
        <v>0</v>
      </c>
      <c r="N16" s="45">
        <v>0</v>
      </c>
      <c r="O16" s="46">
        <v>0.16458333333333333</v>
      </c>
      <c r="P16" s="45">
        <v>0.17777777777777778</v>
      </c>
      <c r="Q16" s="44">
        <f t="shared" si="1"/>
        <v>0.013194444444444453</v>
      </c>
      <c r="R16" s="63">
        <f t="shared" si="2"/>
        <v>0.013194444444444453</v>
      </c>
      <c r="S16" s="127"/>
      <c r="T16" s="124"/>
    </row>
  </sheetData>
  <sheetProtection/>
  <mergeCells count="4">
    <mergeCell ref="T12:T16"/>
    <mergeCell ref="S12:S16"/>
    <mergeCell ref="S7:S11"/>
    <mergeCell ref="T7:T11"/>
  </mergeCells>
  <printOptions/>
  <pageMargins left="0.1968503937007874" right="0.1968503937007874" top="0.3937007874015748" bottom="0.393700787401574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T20"/>
  <sheetViews>
    <sheetView zoomScalePageLayoutView="0" workbookViewId="0" topLeftCell="A4">
      <selection activeCell="R7" sqref="R7:R20"/>
    </sheetView>
  </sheetViews>
  <sheetFormatPr defaultColWidth="9.00390625" defaultRowHeight="12.75"/>
  <cols>
    <col min="1" max="1" width="4.25390625" style="21" customWidth="1"/>
    <col min="2" max="2" width="3.375" style="21" customWidth="1"/>
    <col min="3" max="3" width="11.125" style="9" customWidth="1"/>
    <col min="4" max="4" width="6.00390625" style="9" customWidth="1"/>
    <col min="5" max="5" width="23.375" style="9" customWidth="1"/>
    <col min="6" max="11" width="4.75390625" style="9" customWidth="1"/>
    <col min="12" max="12" width="4.75390625" style="14" customWidth="1"/>
    <col min="13" max="13" width="8.75390625" style="15" customWidth="1"/>
    <col min="14" max="14" width="8.625" style="15" customWidth="1"/>
    <col min="15" max="15" width="8.625" style="31" customWidth="1"/>
    <col min="16" max="16" width="7.625" style="15" customWidth="1"/>
    <col min="17" max="17" width="8.375" style="15" customWidth="1"/>
    <col min="18" max="18" width="7.875" style="15" customWidth="1"/>
    <col min="19" max="19" width="7.875" style="34" customWidth="1"/>
    <col min="20" max="20" width="3.375" style="21" customWidth="1"/>
    <col min="21" max="16384" width="9.125" style="9" customWidth="1"/>
  </cols>
  <sheetData>
    <row r="6" spans="1:20" ht="75" customHeight="1">
      <c r="A6" s="4" t="s">
        <v>11</v>
      </c>
      <c r="B6" s="5" t="s">
        <v>12</v>
      </c>
      <c r="C6" s="5" t="s">
        <v>0</v>
      </c>
      <c r="D6" s="5" t="s">
        <v>13</v>
      </c>
      <c r="E6" s="3" t="s">
        <v>10</v>
      </c>
      <c r="F6" s="19" t="s">
        <v>42</v>
      </c>
      <c r="G6" s="19" t="s">
        <v>43</v>
      </c>
      <c r="H6" s="19" t="s">
        <v>47</v>
      </c>
      <c r="I6" s="19" t="s">
        <v>46</v>
      </c>
      <c r="J6" s="19" t="s">
        <v>105</v>
      </c>
      <c r="K6" s="19" t="s">
        <v>44</v>
      </c>
      <c r="L6" s="6" t="s">
        <v>1</v>
      </c>
      <c r="M6" s="7" t="s">
        <v>3</v>
      </c>
      <c r="N6" s="7" t="s">
        <v>2</v>
      </c>
      <c r="O6" s="7" t="s">
        <v>4</v>
      </c>
      <c r="P6" s="7" t="s">
        <v>8</v>
      </c>
      <c r="Q6" s="7" t="s">
        <v>7</v>
      </c>
      <c r="R6" s="8" t="s">
        <v>9</v>
      </c>
      <c r="S6" s="7" t="s">
        <v>5</v>
      </c>
      <c r="T6" s="24" t="s">
        <v>6</v>
      </c>
    </row>
    <row r="7" spans="1:20" ht="15">
      <c r="A7" s="20">
        <v>1</v>
      </c>
      <c r="B7" s="23" t="s">
        <v>37</v>
      </c>
      <c r="C7" s="54" t="s">
        <v>48</v>
      </c>
      <c r="D7" s="55">
        <v>65</v>
      </c>
      <c r="E7" s="54" t="s">
        <v>16</v>
      </c>
      <c r="F7" s="10"/>
      <c r="G7" s="10"/>
      <c r="H7" s="10"/>
      <c r="I7" s="10"/>
      <c r="J7" s="10"/>
      <c r="K7" s="10">
        <v>3</v>
      </c>
      <c r="L7" s="11">
        <f aca="true" t="shared" si="0" ref="L7:L13">F7+G7+H7+I7+J7+K7</f>
        <v>3</v>
      </c>
      <c r="M7" s="12">
        <v>0.00017361111111111112</v>
      </c>
      <c r="N7" s="12">
        <f aca="true" t="shared" si="1" ref="N7:N20">L7*M7</f>
        <v>0.0005208333333333333</v>
      </c>
      <c r="O7" s="13">
        <v>0</v>
      </c>
      <c r="P7" s="25">
        <v>0.13749999999999998</v>
      </c>
      <c r="Q7" s="26">
        <v>0.14726851851851852</v>
      </c>
      <c r="R7" s="12">
        <f aca="true" t="shared" si="2" ref="R7:R20">Q7-P7-O7</f>
        <v>0.009768518518518537</v>
      </c>
      <c r="S7" s="33">
        <f aca="true" t="shared" si="3" ref="S7:S20">R7+N7</f>
        <v>0.01028935185185187</v>
      </c>
      <c r="T7" s="20">
        <v>1</v>
      </c>
    </row>
    <row r="8" spans="1:20" ht="15.75" thickBot="1">
      <c r="A8" s="20">
        <v>2</v>
      </c>
      <c r="B8" s="23" t="s">
        <v>37</v>
      </c>
      <c r="C8" s="56" t="s">
        <v>48</v>
      </c>
      <c r="D8" s="57">
        <v>62</v>
      </c>
      <c r="E8" s="56" t="s">
        <v>40</v>
      </c>
      <c r="F8" s="10"/>
      <c r="G8" s="10"/>
      <c r="H8" s="10"/>
      <c r="I8" s="10"/>
      <c r="J8" s="10"/>
      <c r="K8" s="10"/>
      <c r="L8" s="11">
        <f t="shared" si="0"/>
        <v>0</v>
      </c>
      <c r="M8" s="12">
        <v>0.00017361111111111112</v>
      </c>
      <c r="N8" s="12">
        <f t="shared" si="1"/>
        <v>0</v>
      </c>
      <c r="O8" s="13">
        <v>0</v>
      </c>
      <c r="P8" s="25">
        <v>0.13402777777777777</v>
      </c>
      <c r="Q8" s="13">
        <v>0.1444212962962963</v>
      </c>
      <c r="R8" s="12">
        <f t="shared" si="2"/>
        <v>0.010393518518518524</v>
      </c>
      <c r="S8" s="33">
        <f t="shared" si="3"/>
        <v>0.010393518518518524</v>
      </c>
      <c r="T8" s="20">
        <v>2</v>
      </c>
    </row>
    <row r="9" spans="1:20" ht="15">
      <c r="A9" s="20">
        <v>3</v>
      </c>
      <c r="B9" s="23" t="s">
        <v>37</v>
      </c>
      <c r="C9" s="54" t="s">
        <v>48</v>
      </c>
      <c r="D9" s="55">
        <v>63</v>
      </c>
      <c r="E9" s="58" t="s">
        <v>21</v>
      </c>
      <c r="F9" s="10"/>
      <c r="G9" s="10"/>
      <c r="H9" s="10"/>
      <c r="I9" s="10"/>
      <c r="J9" s="10"/>
      <c r="K9" s="10"/>
      <c r="L9" s="11">
        <f t="shared" si="0"/>
        <v>0</v>
      </c>
      <c r="M9" s="12">
        <v>0.00017361111111111112</v>
      </c>
      <c r="N9" s="12">
        <f t="shared" si="1"/>
        <v>0</v>
      </c>
      <c r="O9" s="13">
        <v>0</v>
      </c>
      <c r="P9" s="25">
        <v>0.13402777777777777</v>
      </c>
      <c r="Q9" s="13">
        <v>0.14541666666666667</v>
      </c>
      <c r="R9" s="12">
        <f t="shared" si="2"/>
        <v>0.011388888888888893</v>
      </c>
      <c r="S9" s="33">
        <f t="shared" si="3"/>
        <v>0.011388888888888893</v>
      </c>
      <c r="T9" s="20">
        <v>3</v>
      </c>
    </row>
    <row r="10" spans="1:20" ht="15.75" thickBot="1">
      <c r="A10" s="20">
        <v>4</v>
      </c>
      <c r="B10" s="23" t="s">
        <v>37</v>
      </c>
      <c r="C10" s="59" t="s">
        <v>17</v>
      </c>
      <c r="D10" s="57">
        <v>69</v>
      </c>
      <c r="E10" s="56" t="s">
        <v>19</v>
      </c>
      <c r="F10" s="10"/>
      <c r="G10" s="10"/>
      <c r="H10" s="10"/>
      <c r="I10" s="10"/>
      <c r="J10" s="10"/>
      <c r="K10" s="10"/>
      <c r="L10" s="11">
        <f t="shared" si="0"/>
        <v>0</v>
      </c>
      <c r="M10" s="12">
        <v>0.00017361111111111112</v>
      </c>
      <c r="N10" s="12">
        <f t="shared" si="1"/>
        <v>0</v>
      </c>
      <c r="O10" s="13">
        <v>0.000636574074074074</v>
      </c>
      <c r="P10" s="25">
        <v>0.1486111111111111</v>
      </c>
      <c r="Q10" s="26">
        <v>0.16083333333333333</v>
      </c>
      <c r="R10" s="12">
        <f t="shared" si="2"/>
        <v>0.011585648148148144</v>
      </c>
      <c r="S10" s="33">
        <f t="shared" si="3"/>
        <v>0.011585648148148144</v>
      </c>
      <c r="T10" s="20">
        <v>4</v>
      </c>
    </row>
    <row r="11" spans="1:20" ht="15">
      <c r="A11" s="20">
        <v>5</v>
      </c>
      <c r="B11" s="23" t="s">
        <v>37</v>
      </c>
      <c r="C11" s="54" t="s">
        <v>48</v>
      </c>
      <c r="D11" s="55">
        <v>64</v>
      </c>
      <c r="E11" s="58" t="s">
        <v>22</v>
      </c>
      <c r="F11" s="10"/>
      <c r="G11" s="10"/>
      <c r="H11" s="10"/>
      <c r="I11" s="10"/>
      <c r="J11" s="10"/>
      <c r="K11" s="10"/>
      <c r="L11" s="11">
        <f t="shared" si="0"/>
        <v>0</v>
      </c>
      <c r="M11" s="12">
        <v>0.00017361111111111112</v>
      </c>
      <c r="N11" s="12">
        <f t="shared" si="1"/>
        <v>0</v>
      </c>
      <c r="O11" s="13">
        <v>0</v>
      </c>
      <c r="P11" s="25">
        <v>0.13749999999999998</v>
      </c>
      <c r="Q11" s="13">
        <v>0.14935185185185185</v>
      </c>
      <c r="R11" s="12">
        <f t="shared" si="2"/>
        <v>0.011851851851851863</v>
      </c>
      <c r="S11" s="33">
        <f t="shared" si="3"/>
        <v>0.011851851851851863</v>
      </c>
      <c r="T11" s="20">
        <v>5</v>
      </c>
    </row>
    <row r="12" spans="1:20" ht="15.75" thickBot="1">
      <c r="A12" s="20">
        <v>6</v>
      </c>
      <c r="B12" s="23" t="s">
        <v>37</v>
      </c>
      <c r="C12" s="59" t="s">
        <v>17</v>
      </c>
      <c r="D12" s="57">
        <v>71</v>
      </c>
      <c r="E12" s="56" t="s">
        <v>28</v>
      </c>
      <c r="F12" s="10"/>
      <c r="G12" s="10"/>
      <c r="H12" s="10"/>
      <c r="I12" s="10"/>
      <c r="J12" s="10"/>
      <c r="K12" s="10"/>
      <c r="L12" s="11">
        <f t="shared" si="0"/>
        <v>0</v>
      </c>
      <c r="M12" s="12">
        <v>0.00017361111111111112</v>
      </c>
      <c r="N12" s="12">
        <f t="shared" si="1"/>
        <v>0</v>
      </c>
      <c r="O12" s="13">
        <v>0</v>
      </c>
      <c r="P12" s="25">
        <v>0.14097222222222222</v>
      </c>
      <c r="Q12" s="13">
        <v>0.15535879629629631</v>
      </c>
      <c r="R12" s="12">
        <f t="shared" si="2"/>
        <v>0.014386574074074093</v>
      </c>
      <c r="S12" s="33">
        <f t="shared" si="3"/>
        <v>0.014386574074074093</v>
      </c>
      <c r="T12" s="20">
        <v>6</v>
      </c>
    </row>
    <row r="13" spans="1:20" ht="15.75" thickBot="1">
      <c r="A13" s="20">
        <v>7</v>
      </c>
      <c r="B13" s="23" t="s">
        <v>37</v>
      </c>
      <c r="C13" s="56" t="s">
        <v>48</v>
      </c>
      <c r="D13" s="55">
        <v>68</v>
      </c>
      <c r="E13" s="58" t="s">
        <v>50</v>
      </c>
      <c r="F13" s="10"/>
      <c r="G13" s="10"/>
      <c r="H13" s="10"/>
      <c r="I13" s="10"/>
      <c r="J13" s="10"/>
      <c r="K13" s="10"/>
      <c r="L13" s="11">
        <f t="shared" si="0"/>
        <v>0</v>
      </c>
      <c r="M13" s="12">
        <v>0.00017361111111111112</v>
      </c>
      <c r="N13" s="12">
        <f t="shared" si="1"/>
        <v>0</v>
      </c>
      <c r="O13" s="13">
        <v>0</v>
      </c>
      <c r="P13" s="25">
        <v>0.16111111111111112</v>
      </c>
      <c r="Q13" s="26">
        <v>0.17620370370370372</v>
      </c>
      <c r="R13" s="12">
        <f t="shared" si="2"/>
        <v>0.015092592592592602</v>
      </c>
      <c r="S13" s="33">
        <f t="shared" si="3"/>
        <v>0.015092592592592602</v>
      </c>
      <c r="T13" s="20">
        <v>7</v>
      </c>
    </row>
    <row r="14" spans="1:20" ht="15.75" thickBot="1">
      <c r="A14" s="20">
        <v>8</v>
      </c>
      <c r="B14" s="23" t="s">
        <v>37</v>
      </c>
      <c r="C14" s="59" t="s">
        <v>17</v>
      </c>
      <c r="D14" s="57">
        <v>72</v>
      </c>
      <c r="E14" s="61" t="s">
        <v>18</v>
      </c>
      <c r="F14" s="10"/>
      <c r="G14" s="10"/>
      <c r="H14" s="10"/>
      <c r="I14" s="66" t="s">
        <v>107</v>
      </c>
      <c r="J14" s="10"/>
      <c r="K14" s="10"/>
      <c r="L14" s="11">
        <v>0</v>
      </c>
      <c r="M14" s="12">
        <v>0.00017361111111111112</v>
      </c>
      <c r="N14" s="12">
        <f t="shared" si="1"/>
        <v>0</v>
      </c>
      <c r="O14" s="13">
        <v>0</v>
      </c>
      <c r="P14" s="25">
        <v>0.16458333333333333</v>
      </c>
      <c r="Q14" s="13">
        <v>0.17777777777777778</v>
      </c>
      <c r="R14" s="12">
        <f t="shared" si="2"/>
        <v>0.013194444444444453</v>
      </c>
      <c r="S14" s="33">
        <f t="shared" si="3"/>
        <v>0.013194444444444453</v>
      </c>
      <c r="T14" s="20">
        <v>8</v>
      </c>
    </row>
    <row r="15" spans="1:20" ht="15.75" thickBot="1">
      <c r="A15" s="20">
        <v>9</v>
      </c>
      <c r="B15" s="23" t="s">
        <v>37</v>
      </c>
      <c r="C15" s="59" t="s">
        <v>17</v>
      </c>
      <c r="D15" s="55">
        <v>70</v>
      </c>
      <c r="E15" s="58" t="s">
        <v>20</v>
      </c>
      <c r="F15" s="10"/>
      <c r="G15" s="10"/>
      <c r="H15" s="10"/>
      <c r="I15" s="66" t="s">
        <v>107</v>
      </c>
      <c r="J15" s="10"/>
      <c r="K15" s="10"/>
      <c r="L15" s="11">
        <v>0</v>
      </c>
      <c r="M15" s="12">
        <v>0.00017361111111111112</v>
      </c>
      <c r="N15" s="12">
        <f t="shared" si="1"/>
        <v>0</v>
      </c>
      <c r="O15" s="13">
        <v>0</v>
      </c>
      <c r="P15" s="25">
        <v>0.14097222222222222</v>
      </c>
      <c r="Q15" s="26">
        <v>0.1579513888888889</v>
      </c>
      <c r="R15" s="12">
        <f t="shared" si="2"/>
        <v>0.016979166666666684</v>
      </c>
      <c r="S15" s="33">
        <f t="shared" si="3"/>
        <v>0.016979166666666684</v>
      </c>
      <c r="T15" s="20">
        <v>9</v>
      </c>
    </row>
    <row r="16" spans="1:20" ht="15">
      <c r="A16" s="20">
        <v>10</v>
      </c>
      <c r="B16" s="23" t="s">
        <v>37</v>
      </c>
      <c r="C16" s="60" t="s">
        <v>15</v>
      </c>
      <c r="D16" s="55">
        <v>76</v>
      </c>
      <c r="E16" s="60" t="s">
        <v>26</v>
      </c>
      <c r="F16" s="10"/>
      <c r="G16" s="10"/>
      <c r="H16" s="10"/>
      <c r="I16" s="66" t="s">
        <v>107</v>
      </c>
      <c r="J16" s="10"/>
      <c r="K16" s="10"/>
      <c r="L16" s="11">
        <v>0</v>
      </c>
      <c r="M16" s="12">
        <v>0.00017361111111111112</v>
      </c>
      <c r="N16" s="12">
        <f t="shared" si="1"/>
        <v>0</v>
      </c>
      <c r="O16" s="13">
        <v>0</v>
      </c>
      <c r="P16" s="25">
        <v>0.1486111111111111</v>
      </c>
      <c r="Q16" s="13">
        <v>0.1761111111111111</v>
      </c>
      <c r="R16" s="12">
        <f t="shared" si="2"/>
        <v>0.027499999999999997</v>
      </c>
      <c r="S16" s="33">
        <f t="shared" si="3"/>
        <v>0.027499999999999997</v>
      </c>
      <c r="T16" s="20">
        <v>10</v>
      </c>
    </row>
    <row r="17" spans="1:20" ht="15.75" thickBot="1">
      <c r="A17" s="20">
        <v>11</v>
      </c>
      <c r="B17" s="23" t="s">
        <v>37</v>
      </c>
      <c r="C17" s="59" t="s">
        <v>51</v>
      </c>
      <c r="D17" s="57">
        <v>78</v>
      </c>
      <c r="E17" s="59" t="s">
        <v>53</v>
      </c>
      <c r="F17" s="10"/>
      <c r="G17" s="10"/>
      <c r="H17" s="10"/>
      <c r="I17" s="66" t="s">
        <v>107</v>
      </c>
      <c r="J17" s="10"/>
      <c r="K17" s="10"/>
      <c r="L17" s="11">
        <v>0</v>
      </c>
      <c r="M17" s="12">
        <v>0.00017361111111111112</v>
      </c>
      <c r="N17" s="12">
        <f t="shared" si="1"/>
        <v>0</v>
      </c>
      <c r="O17" s="13">
        <v>0</v>
      </c>
      <c r="P17" s="12">
        <v>0.14444444444444446</v>
      </c>
      <c r="Q17" s="26">
        <v>0.1720949074074074</v>
      </c>
      <c r="R17" s="12">
        <f t="shared" si="2"/>
        <v>0.027650462962962946</v>
      </c>
      <c r="S17" s="33">
        <f t="shared" si="3"/>
        <v>0.027650462962962946</v>
      </c>
      <c r="T17" s="20">
        <v>11</v>
      </c>
    </row>
    <row r="18" spans="1:20" ht="15.75" thickBot="1">
      <c r="A18" s="20">
        <v>12</v>
      </c>
      <c r="B18" s="23" t="s">
        <v>37</v>
      </c>
      <c r="C18" s="60" t="s">
        <v>51</v>
      </c>
      <c r="D18" s="55">
        <v>77</v>
      </c>
      <c r="E18" s="60" t="s">
        <v>52</v>
      </c>
      <c r="F18" s="10"/>
      <c r="G18" s="66" t="s">
        <v>107</v>
      </c>
      <c r="H18" s="10"/>
      <c r="I18" s="66" t="s">
        <v>107</v>
      </c>
      <c r="J18" s="10"/>
      <c r="K18" s="10"/>
      <c r="L18" s="11">
        <v>0</v>
      </c>
      <c r="M18" s="12">
        <v>0.00017361111111111112</v>
      </c>
      <c r="N18" s="12">
        <f t="shared" si="1"/>
        <v>0</v>
      </c>
      <c r="O18" s="13">
        <v>0</v>
      </c>
      <c r="P18" s="12">
        <v>0.14444444444444446</v>
      </c>
      <c r="Q18" s="13">
        <v>0.17112268518518517</v>
      </c>
      <c r="R18" s="12">
        <f t="shared" si="2"/>
        <v>0.02667824074074071</v>
      </c>
      <c r="S18" s="33">
        <f t="shared" si="3"/>
        <v>0.02667824074074071</v>
      </c>
      <c r="T18" s="20">
        <v>12</v>
      </c>
    </row>
    <row r="19" spans="1:20" ht="15.75" thickBot="1">
      <c r="A19" s="20">
        <v>13</v>
      </c>
      <c r="B19" s="23" t="s">
        <v>37</v>
      </c>
      <c r="C19" s="60" t="s">
        <v>51</v>
      </c>
      <c r="D19" s="55">
        <v>79</v>
      </c>
      <c r="E19" s="60" t="s">
        <v>55</v>
      </c>
      <c r="F19" s="10"/>
      <c r="G19" s="66" t="s">
        <v>107</v>
      </c>
      <c r="H19" s="10"/>
      <c r="I19" s="66" t="s">
        <v>107</v>
      </c>
      <c r="J19" s="10"/>
      <c r="K19" s="10">
        <v>3</v>
      </c>
      <c r="L19" s="11">
        <v>3</v>
      </c>
      <c r="M19" s="12">
        <v>0.00017361111111111112</v>
      </c>
      <c r="N19" s="12">
        <f t="shared" si="1"/>
        <v>0.0005208333333333333</v>
      </c>
      <c r="O19" s="13">
        <v>0</v>
      </c>
      <c r="P19" s="25">
        <v>0.1826388888888889</v>
      </c>
      <c r="Q19" s="26">
        <v>0.21019675925925926</v>
      </c>
      <c r="R19" s="12">
        <f t="shared" si="2"/>
        <v>0.027557870370370358</v>
      </c>
      <c r="S19" s="33">
        <f t="shared" si="3"/>
        <v>0.028078703703703693</v>
      </c>
      <c r="T19" s="20">
        <v>13</v>
      </c>
    </row>
    <row r="20" spans="1:20" ht="15">
      <c r="A20" s="20">
        <v>14</v>
      </c>
      <c r="B20" s="23" t="s">
        <v>37</v>
      </c>
      <c r="C20" s="60" t="s">
        <v>51</v>
      </c>
      <c r="D20" s="55">
        <v>80</v>
      </c>
      <c r="E20" s="60" t="s">
        <v>54</v>
      </c>
      <c r="F20" s="10"/>
      <c r="G20" s="66" t="s">
        <v>107</v>
      </c>
      <c r="H20" s="10"/>
      <c r="I20" s="66" t="s">
        <v>107</v>
      </c>
      <c r="J20" s="10"/>
      <c r="K20" s="10"/>
      <c r="L20" s="11">
        <v>0</v>
      </c>
      <c r="M20" s="12">
        <v>0.00017361111111111112</v>
      </c>
      <c r="N20" s="12">
        <f t="shared" si="1"/>
        <v>0</v>
      </c>
      <c r="O20" s="13">
        <v>0</v>
      </c>
      <c r="P20" s="25">
        <v>0.1826388888888889</v>
      </c>
      <c r="Q20" s="13">
        <v>0.2162962962962963</v>
      </c>
      <c r="R20" s="12">
        <f t="shared" si="2"/>
        <v>0.033657407407407386</v>
      </c>
      <c r="S20" s="33">
        <f t="shared" si="3"/>
        <v>0.033657407407407386</v>
      </c>
      <c r="T20" s="20">
        <v>14</v>
      </c>
    </row>
  </sheetData>
  <sheetProtection/>
  <printOptions/>
  <pageMargins left="0.1968503937007874" right="0.1968503937007874" top="0.3937007874015748" bottom="0.3937007874015748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T10"/>
  <sheetViews>
    <sheetView zoomScale="110" zoomScaleNormal="110" zoomScalePageLayoutView="0" workbookViewId="0" topLeftCell="A1">
      <selection activeCell="C7" sqref="C7:C10"/>
    </sheetView>
  </sheetViews>
  <sheetFormatPr defaultColWidth="9.00390625" defaultRowHeight="12.75"/>
  <cols>
    <col min="1" max="1" width="4.25390625" style="21" customWidth="1"/>
    <col min="2" max="2" width="3.25390625" style="21" customWidth="1"/>
    <col min="3" max="3" width="11.125" style="9" customWidth="1"/>
    <col min="4" max="4" width="4.25390625" style="9" customWidth="1"/>
    <col min="5" max="5" width="24.125" style="9" customWidth="1"/>
    <col min="6" max="11" width="4.75390625" style="9" customWidth="1"/>
    <col min="12" max="12" width="4.75390625" style="14" customWidth="1"/>
    <col min="13" max="13" width="8.75390625" style="15" customWidth="1"/>
    <col min="14" max="14" width="8.00390625" style="15" customWidth="1"/>
    <col min="15" max="15" width="8.625" style="31" customWidth="1"/>
    <col min="16" max="16" width="7.625" style="15" customWidth="1"/>
    <col min="17" max="17" width="8.375" style="15" customWidth="1"/>
    <col min="18" max="18" width="7.875" style="15" customWidth="1"/>
    <col min="19" max="19" width="7.875" style="32" customWidth="1"/>
    <col min="20" max="20" width="3.75390625" style="9" customWidth="1"/>
    <col min="21" max="16384" width="9.125" style="9" customWidth="1"/>
  </cols>
  <sheetData>
    <row r="6" spans="1:20" ht="75" customHeight="1">
      <c r="A6" s="4" t="s">
        <v>11</v>
      </c>
      <c r="B6" s="5" t="s">
        <v>12</v>
      </c>
      <c r="C6" s="5" t="s">
        <v>0</v>
      </c>
      <c r="D6" s="5" t="s">
        <v>13</v>
      </c>
      <c r="E6" s="3" t="s">
        <v>10</v>
      </c>
      <c r="F6" s="19" t="s">
        <v>42</v>
      </c>
      <c r="G6" s="19" t="s">
        <v>43</v>
      </c>
      <c r="H6" s="19" t="s">
        <v>47</v>
      </c>
      <c r="I6" s="19" t="s">
        <v>46</v>
      </c>
      <c r="J6" s="19" t="s">
        <v>45</v>
      </c>
      <c r="K6" s="19" t="s">
        <v>44</v>
      </c>
      <c r="L6" s="6" t="s">
        <v>1</v>
      </c>
      <c r="M6" s="7" t="s">
        <v>3</v>
      </c>
      <c r="N6" s="7" t="s">
        <v>2</v>
      </c>
      <c r="O6" s="7" t="s">
        <v>4</v>
      </c>
      <c r="P6" s="7" t="s">
        <v>8</v>
      </c>
      <c r="Q6" s="7" t="s">
        <v>7</v>
      </c>
      <c r="R6" s="8" t="s">
        <v>9</v>
      </c>
      <c r="S6" s="7" t="s">
        <v>5</v>
      </c>
      <c r="T6" s="24" t="s">
        <v>6</v>
      </c>
    </row>
    <row r="7" spans="1:20" ht="12.75">
      <c r="A7" s="20">
        <v>1</v>
      </c>
      <c r="B7" s="23" t="s">
        <v>38</v>
      </c>
      <c r="C7" s="2" t="s">
        <v>48</v>
      </c>
      <c r="D7" s="17">
        <v>67</v>
      </c>
      <c r="E7" s="2" t="s">
        <v>39</v>
      </c>
      <c r="F7" s="10"/>
      <c r="G7" s="10"/>
      <c r="H7" s="10"/>
      <c r="I7" s="10"/>
      <c r="J7" s="10"/>
      <c r="K7" s="10"/>
      <c r="L7" s="11">
        <f>SUM(F7:K7)</f>
        <v>0</v>
      </c>
      <c r="M7" s="12">
        <v>0.00017361111111111112</v>
      </c>
      <c r="N7" s="12">
        <f>L7*M7</f>
        <v>0</v>
      </c>
      <c r="O7" s="13">
        <v>0.0016203703703703703</v>
      </c>
      <c r="P7" s="25">
        <v>0.15694444444444444</v>
      </c>
      <c r="Q7" s="26">
        <v>0.17131944444444444</v>
      </c>
      <c r="R7" s="12">
        <f>Q7-P7-O7</f>
        <v>0.012754629629629628</v>
      </c>
      <c r="S7" s="29">
        <f>R7+N7</f>
        <v>0.012754629629629628</v>
      </c>
      <c r="T7" s="20">
        <v>1</v>
      </c>
    </row>
    <row r="8" spans="1:20" ht="12.75">
      <c r="A8" s="20">
        <v>2</v>
      </c>
      <c r="B8" s="23" t="s">
        <v>38</v>
      </c>
      <c r="C8" s="1" t="s">
        <v>48</v>
      </c>
      <c r="D8" s="17">
        <v>66</v>
      </c>
      <c r="E8" s="2" t="s">
        <v>49</v>
      </c>
      <c r="F8" s="10"/>
      <c r="G8" s="10"/>
      <c r="H8" s="10"/>
      <c r="I8" s="10"/>
      <c r="J8" s="10"/>
      <c r="K8" s="10"/>
      <c r="L8" s="11">
        <f>SUM(F8:K8)</f>
        <v>0</v>
      </c>
      <c r="M8" s="12">
        <v>0.00017361111111111112</v>
      </c>
      <c r="N8" s="12">
        <f>L8*M8</f>
        <v>0</v>
      </c>
      <c r="O8" s="13">
        <v>0.0012731481481481483</v>
      </c>
      <c r="P8" s="25">
        <v>0.15694444444444444</v>
      </c>
      <c r="Q8" s="26">
        <v>0.17178240740740738</v>
      </c>
      <c r="R8" s="12">
        <f>Q8-P8-O8</f>
        <v>0.013564814814814793</v>
      </c>
      <c r="S8" s="29">
        <f>R8+N8</f>
        <v>0.013564814814814793</v>
      </c>
      <c r="T8" s="20">
        <v>2</v>
      </c>
    </row>
    <row r="9" spans="1:20" ht="12.75">
      <c r="A9" s="20">
        <v>3</v>
      </c>
      <c r="B9" s="23" t="s">
        <v>38</v>
      </c>
      <c r="C9" s="2" t="s">
        <v>17</v>
      </c>
      <c r="D9" s="17">
        <v>73</v>
      </c>
      <c r="E9" s="2" t="s">
        <v>106</v>
      </c>
      <c r="F9" s="10"/>
      <c r="G9" s="10"/>
      <c r="H9" s="10"/>
      <c r="I9" s="10"/>
      <c r="J9" s="10"/>
      <c r="K9" s="10"/>
      <c r="L9" s="11">
        <f>SUM(F9:K9)</f>
        <v>0</v>
      </c>
      <c r="M9" s="12">
        <v>0.00017361111111111112</v>
      </c>
      <c r="N9" s="12">
        <f>L9*M9</f>
        <v>0</v>
      </c>
      <c r="O9" s="13">
        <v>0</v>
      </c>
      <c r="P9" s="25">
        <v>0.16458333333333333</v>
      </c>
      <c r="Q9" s="26">
        <v>0.18327546296296296</v>
      </c>
      <c r="R9" s="12">
        <f>Q9-P9-O9</f>
        <v>0.018692129629629628</v>
      </c>
      <c r="S9" s="29">
        <f>R9+N9</f>
        <v>0.018692129629629628</v>
      </c>
      <c r="T9" s="20">
        <v>3</v>
      </c>
    </row>
    <row r="10" spans="1:20" ht="12.75">
      <c r="A10" s="20">
        <v>4</v>
      </c>
      <c r="B10" s="23" t="s">
        <v>38</v>
      </c>
      <c r="C10" s="2" t="s">
        <v>17</v>
      </c>
      <c r="D10" s="17">
        <v>74</v>
      </c>
      <c r="E10" s="2" t="s">
        <v>27</v>
      </c>
      <c r="F10" s="10"/>
      <c r="G10" s="10"/>
      <c r="H10" s="10"/>
      <c r="I10" s="66" t="s">
        <v>107</v>
      </c>
      <c r="J10" s="10"/>
      <c r="K10" s="10"/>
      <c r="L10" s="11">
        <f>SUM(F10:K10)</f>
        <v>0</v>
      </c>
      <c r="M10" s="12">
        <v>0.00017361111111111112</v>
      </c>
      <c r="N10" s="12">
        <f>L10*M10</f>
        <v>0</v>
      </c>
      <c r="O10" s="13">
        <v>0</v>
      </c>
      <c r="P10" s="25">
        <v>0.16805555555555554</v>
      </c>
      <c r="Q10" s="26">
        <v>0.1872337962962963</v>
      </c>
      <c r="R10" s="12">
        <f>Q10-P10-O10</f>
        <v>0.01917824074074076</v>
      </c>
      <c r="S10" s="29">
        <f>R10+N10</f>
        <v>0.01917824074074076</v>
      </c>
      <c r="T10" s="20">
        <v>4</v>
      </c>
    </row>
  </sheetData>
  <sheetProtection/>
  <printOptions/>
  <pageMargins left="0.1968503937007874" right="0.1968503937007874" top="0.3937007874015748" bottom="0.3937007874015748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T35"/>
  <sheetViews>
    <sheetView zoomScale="110" zoomScaleNormal="110" zoomScalePageLayoutView="0" workbookViewId="0" topLeftCell="A1">
      <selection activeCell="B37" sqref="B37"/>
    </sheetView>
  </sheetViews>
  <sheetFormatPr defaultColWidth="9.00390625" defaultRowHeight="12.75"/>
  <cols>
    <col min="1" max="1" width="11.75390625" style="9" customWidth="1"/>
    <col min="2" max="2" width="3.125" style="21" customWidth="1"/>
    <col min="3" max="3" width="4.25390625" style="9" customWidth="1"/>
    <col min="4" max="4" width="24.375" style="9" customWidth="1"/>
    <col min="5" max="5" width="4.00390625" style="9" customWidth="1"/>
    <col min="6" max="10" width="4.75390625" style="9" customWidth="1"/>
    <col min="11" max="11" width="4.75390625" style="14" customWidth="1"/>
    <col min="12" max="12" width="8.625" style="15" customWidth="1"/>
    <col min="13" max="13" width="8.25390625" style="15" customWidth="1"/>
    <col min="14" max="14" width="8.875" style="31" customWidth="1"/>
    <col min="15" max="15" width="7.75390625" style="15" customWidth="1"/>
    <col min="16" max="16" width="8.625" style="15" customWidth="1"/>
    <col min="17" max="17" width="7.25390625" style="15" customWidth="1"/>
    <col min="18" max="18" width="8.00390625" style="32" customWidth="1"/>
    <col min="19" max="19" width="9.75390625" style="53" customWidth="1"/>
    <col min="20" max="20" width="3.625" style="22" customWidth="1"/>
    <col min="21" max="16384" width="9.125" style="9" customWidth="1"/>
  </cols>
  <sheetData>
    <row r="4" ht="13.5" thickBot="1"/>
    <row r="5" spans="1:20" ht="74.25" customHeight="1" thickBot="1">
      <c r="A5" s="76" t="s">
        <v>0</v>
      </c>
      <c r="B5" s="77" t="s">
        <v>12</v>
      </c>
      <c r="C5" s="77" t="s">
        <v>13</v>
      </c>
      <c r="D5" s="78" t="s">
        <v>10</v>
      </c>
      <c r="E5" s="79" t="s">
        <v>42</v>
      </c>
      <c r="F5" s="79" t="s">
        <v>43</v>
      </c>
      <c r="G5" s="79" t="s">
        <v>47</v>
      </c>
      <c r="H5" s="79" t="s">
        <v>46</v>
      </c>
      <c r="I5" s="79" t="s">
        <v>45</v>
      </c>
      <c r="J5" s="79" t="s">
        <v>44</v>
      </c>
      <c r="K5" s="80" t="s">
        <v>1</v>
      </c>
      <c r="L5" s="81" t="s">
        <v>3</v>
      </c>
      <c r="M5" s="81" t="s">
        <v>2</v>
      </c>
      <c r="N5" s="81" t="s">
        <v>4</v>
      </c>
      <c r="O5" s="81" t="s">
        <v>8</v>
      </c>
      <c r="P5" s="81" t="s">
        <v>7</v>
      </c>
      <c r="Q5" s="82" t="s">
        <v>9</v>
      </c>
      <c r="R5" s="81" t="s">
        <v>5</v>
      </c>
      <c r="S5" s="81" t="s">
        <v>41</v>
      </c>
      <c r="T5" s="83" t="s">
        <v>6</v>
      </c>
    </row>
    <row r="6" spans="1:20" ht="12.75">
      <c r="A6" s="84" t="s">
        <v>68</v>
      </c>
      <c r="B6" s="85" t="s">
        <v>113</v>
      </c>
      <c r="C6" s="86">
        <v>22</v>
      </c>
      <c r="D6" s="87" t="s">
        <v>23</v>
      </c>
      <c r="E6" s="88"/>
      <c r="F6" s="88"/>
      <c r="G6" s="88"/>
      <c r="H6" s="88"/>
      <c r="I6" s="88"/>
      <c r="J6" s="88"/>
      <c r="K6" s="89">
        <f>E6+F6+G6+H6+I6+J6</f>
        <v>0</v>
      </c>
      <c r="L6" s="90">
        <v>0.00017361111111111112</v>
      </c>
      <c r="M6" s="90">
        <f>K6*L6</f>
        <v>0</v>
      </c>
      <c r="N6" s="91">
        <v>0.0020833333333333333</v>
      </c>
      <c r="O6" s="90">
        <v>0.035416666666666666</v>
      </c>
      <c r="P6" s="91">
        <v>0.04645833333333333</v>
      </c>
      <c r="Q6" s="92">
        <f>P6-O6-N6</f>
        <v>0.008958333333333332</v>
      </c>
      <c r="R6" s="93">
        <f>Q6+M6</f>
        <v>0.008958333333333332</v>
      </c>
      <c r="S6" s="134">
        <f>SUM(R6:R10)</f>
        <v>0.05318287037037036</v>
      </c>
      <c r="T6" s="137">
        <v>1</v>
      </c>
    </row>
    <row r="7" spans="1:20" ht="12.75">
      <c r="A7" s="94" t="s">
        <v>68</v>
      </c>
      <c r="B7" s="95" t="s">
        <v>113</v>
      </c>
      <c r="C7" s="96">
        <v>21</v>
      </c>
      <c r="D7" s="97" t="s">
        <v>24</v>
      </c>
      <c r="E7" s="98"/>
      <c r="F7" s="98"/>
      <c r="G7" s="98"/>
      <c r="H7" s="98"/>
      <c r="I7" s="98"/>
      <c r="J7" s="98"/>
      <c r="K7" s="99">
        <f>E7+F7+G7+H7+I7+J7</f>
        <v>0</v>
      </c>
      <c r="L7" s="92">
        <v>0.00017361111111111112</v>
      </c>
      <c r="M7" s="92">
        <f>K7*L7</f>
        <v>0</v>
      </c>
      <c r="N7" s="100">
        <v>0.001736111111111111</v>
      </c>
      <c r="O7" s="92">
        <v>0.035416666666666666</v>
      </c>
      <c r="P7" s="100">
        <v>0.04719907407407407</v>
      </c>
      <c r="Q7" s="92">
        <f aca="true" t="shared" si="0" ref="Q7:Q35">P7-O7-N7</f>
        <v>0.01004629629629629</v>
      </c>
      <c r="R7" s="93">
        <f aca="true" t="shared" si="1" ref="R7:R35">Q7+M7</f>
        <v>0.01004629629629629</v>
      </c>
      <c r="S7" s="135"/>
      <c r="T7" s="137"/>
    </row>
    <row r="8" spans="1:20" ht="12.75">
      <c r="A8" s="101" t="s">
        <v>68</v>
      </c>
      <c r="B8" s="95" t="s">
        <v>113</v>
      </c>
      <c r="C8" s="96">
        <v>23</v>
      </c>
      <c r="D8" s="97" t="s">
        <v>31</v>
      </c>
      <c r="E8" s="98"/>
      <c r="F8" s="98"/>
      <c r="G8" s="98"/>
      <c r="H8" s="98"/>
      <c r="I8" s="98"/>
      <c r="J8" s="98"/>
      <c r="K8" s="99">
        <f>E8+F8+G8+H8+I8+J8</f>
        <v>0</v>
      </c>
      <c r="L8" s="92">
        <v>0.00017361111111111112</v>
      </c>
      <c r="M8" s="92">
        <f>K8*L8</f>
        <v>0</v>
      </c>
      <c r="N8" s="100">
        <v>0</v>
      </c>
      <c r="O8" s="92">
        <v>0.04027777777777778</v>
      </c>
      <c r="P8" s="100">
        <v>0.05070601851851852</v>
      </c>
      <c r="Q8" s="92">
        <f t="shared" si="0"/>
        <v>0.010428240740740738</v>
      </c>
      <c r="R8" s="93">
        <f t="shared" si="1"/>
        <v>0.010428240740740738</v>
      </c>
      <c r="S8" s="135"/>
      <c r="T8" s="137"/>
    </row>
    <row r="9" spans="1:20" ht="12.75">
      <c r="A9" s="94" t="s">
        <v>68</v>
      </c>
      <c r="B9" s="95" t="s">
        <v>112</v>
      </c>
      <c r="C9" s="96">
        <v>25</v>
      </c>
      <c r="D9" s="97" t="s">
        <v>35</v>
      </c>
      <c r="E9" s="98"/>
      <c r="F9" s="98"/>
      <c r="G9" s="98"/>
      <c r="H9" s="98"/>
      <c r="I9" s="98"/>
      <c r="J9" s="98"/>
      <c r="K9" s="99">
        <v>0</v>
      </c>
      <c r="L9" s="92">
        <v>0.00017361111111111112</v>
      </c>
      <c r="M9" s="92">
        <v>0</v>
      </c>
      <c r="N9" s="100">
        <v>0</v>
      </c>
      <c r="O9" s="92">
        <v>0.043750000000000004</v>
      </c>
      <c r="P9" s="100">
        <v>0.05475694444444445</v>
      </c>
      <c r="Q9" s="92">
        <f t="shared" si="0"/>
        <v>0.011006944444444444</v>
      </c>
      <c r="R9" s="93">
        <f t="shared" si="1"/>
        <v>0.011006944444444444</v>
      </c>
      <c r="S9" s="135"/>
      <c r="T9" s="137"/>
    </row>
    <row r="10" spans="1:20" ht="13.5" thickBot="1">
      <c r="A10" s="101" t="s">
        <v>68</v>
      </c>
      <c r="B10" s="102" t="s">
        <v>112</v>
      </c>
      <c r="C10" s="103">
        <v>26</v>
      </c>
      <c r="D10" s="104" t="s">
        <v>96</v>
      </c>
      <c r="E10" s="105"/>
      <c r="F10" s="105"/>
      <c r="G10" s="105"/>
      <c r="H10" s="105"/>
      <c r="I10" s="105"/>
      <c r="J10" s="105"/>
      <c r="K10" s="106">
        <v>0</v>
      </c>
      <c r="L10" s="107">
        <v>0.00017361111111111112</v>
      </c>
      <c r="M10" s="107">
        <v>0</v>
      </c>
      <c r="N10" s="108">
        <v>0</v>
      </c>
      <c r="O10" s="107">
        <v>0.043750000000000004</v>
      </c>
      <c r="P10" s="108">
        <v>0.05649305555555556</v>
      </c>
      <c r="Q10" s="92">
        <f t="shared" si="0"/>
        <v>0.012743055555555556</v>
      </c>
      <c r="R10" s="93">
        <f t="shared" si="1"/>
        <v>0.012743055555555556</v>
      </c>
      <c r="S10" s="136"/>
      <c r="T10" s="138"/>
    </row>
    <row r="11" spans="1:20" ht="12.75">
      <c r="A11" s="84" t="s">
        <v>56</v>
      </c>
      <c r="B11" s="85" t="s">
        <v>113</v>
      </c>
      <c r="C11" s="86">
        <v>1</v>
      </c>
      <c r="D11" s="87" t="s">
        <v>57</v>
      </c>
      <c r="E11" s="88"/>
      <c r="F11" s="88"/>
      <c r="G11" s="88"/>
      <c r="H11" s="88"/>
      <c r="I11" s="88"/>
      <c r="J11" s="88"/>
      <c r="K11" s="89">
        <v>0</v>
      </c>
      <c r="L11" s="90">
        <v>0.00017361111111111112</v>
      </c>
      <c r="M11" s="90">
        <v>0</v>
      </c>
      <c r="N11" s="91">
        <v>0</v>
      </c>
      <c r="O11" s="90">
        <v>0.011111111111111112</v>
      </c>
      <c r="P11" s="91">
        <v>0.02262731481481482</v>
      </c>
      <c r="Q11" s="92">
        <f t="shared" si="0"/>
        <v>0.011516203703703707</v>
      </c>
      <c r="R11" s="93">
        <f t="shared" si="1"/>
        <v>0.011516203703703707</v>
      </c>
      <c r="S11" s="128">
        <f>SUM(R11:R15)</f>
        <v>0.05645833333333333</v>
      </c>
      <c r="T11" s="131">
        <v>2</v>
      </c>
    </row>
    <row r="12" spans="1:20" ht="13.5" thickBot="1">
      <c r="A12" s="94" t="s">
        <v>56</v>
      </c>
      <c r="B12" s="95" t="s">
        <v>113</v>
      </c>
      <c r="C12" s="96">
        <v>4</v>
      </c>
      <c r="D12" s="97" t="s">
        <v>29</v>
      </c>
      <c r="E12" s="98"/>
      <c r="F12" s="98"/>
      <c r="G12" s="98"/>
      <c r="H12" s="98"/>
      <c r="I12" s="98"/>
      <c r="J12" s="98"/>
      <c r="K12" s="99">
        <v>0</v>
      </c>
      <c r="L12" s="92">
        <v>0.00017361111111111112</v>
      </c>
      <c r="M12" s="92">
        <v>0</v>
      </c>
      <c r="N12" s="100">
        <v>0</v>
      </c>
      <c r="O12" s="92">
        <v>0.014583333333333332</v>
      </c>
      <c r="P12" s="100">
        <v>0.024710648148148148</v>
      </c>
      <c r="Q12" s="92">
        <f t="shared" si="0"/>
        <v>0.010127314814814816</v>
      </c>
      <c r="R12" s="93">
        <f t="shared" si="1"/>
        <v>0.010127314814814816</v>
      </c>
      <c r="S12" s="129"/>
      <c r="T12" s="132"/>
    </row>
    <row r="13" spans="1:20" ht="12.75">
      <c r="A13" s="101" t="s">
        <v>56</v>
      </c>
      <c r="B13" s="95" t="s">
        <v>113</v>
      </c>
      <c r="C13" s="96">
        <v>3</v>
      </c>
      <c r="D13" s="97" t="s">
        <v>59</v>
      </c>
      <c r="E13" s="98"/>
      <c r="F13" s="98"/>
      <c r="G13" s="98"/>
      <c r="H13" s="98"/>
      <c r="I13" s="98"/>
      <c r="J13" s="98"/>
      <c r="K13" s="99">
        <v>0</v>
      </c>
      <c r="L13" s="92">
        <v>0.00017361111111111112</v>
      </c>
      <c r="M13" s="90">
        <v>0</v>
      </c>
      <c r="N13" s="100">
        <v>0</v>
      </c>
      <c r="O13" s="92">
        <v>0.014583333333333332</v>
      </c>
      <c r="P13" s="100">
        <v>0.02763888888888889</v>
      </c>
      <c r="Q13" s="92">
        <f t="shared" si="0"/>
        <v>0.013055555555555558</v>
      </c>
      <c r="R13" s="93">
        <f t="shared" si="1"/>
        <v>0.013055555555555558</v>
      </c>
      <c r="S13" s="129"/>
      <c r="T13" s="132"/>
    </row>
    <row r="14" spans="1:20" ht="12.75">
      <c r="A14" s="94" t="s">
        <v>56</v>
      </c>
      <c r="B14" s="95" t="s">
        <v>112</v>
      </c>
      <c r="C14" s="96">
        <v>5</v>
      </c>
      <c r="D14" s="97" t="s">
        <v>90</v>
      </c>
      <c r="E14" s="98"/>
      <c r="F14" s="98"/>
      <c r="G14" s="98"/>
      <c r="H14" s="98"/>
      <c r="I14" s="98"/>
      <c r="J14" s="98"/>
      <c r="K14" s="99">
        <v>0</v>
      </c>
      <c r="L14" s="92">
        <v>0.00017361111111111112</v>
      </c>
      <c r="M14" s="92">
        <v>0</v>
      </c>
      <c r="N14" s="100">
        <v>0</v>
      </c>
      <c r="O14" s="92">
        <v>0.018055555555555557</v>
      </c>
      <c r="P14" s="100">
        <v>0.02854166666666667</v>
      </c>
      <c r="Q14" s="92">
        <f t="shared" si="0"/>
        <v>0.010486111111111113</v>
      </c>
      <c r="R14" s="93">
        <f t="shared" si="1"/>
        <v>0.010486111111111113</v>
      </c>
      <c r="S14" s="129"/>
      <c r="T14" s="132"/>
    </row>
    <row r="15" spans="1:20" ht="13.5" thickBot="1">
      <c r="A15" s="101" t="s">
        <v>56</v>
      </c>
      <c r="B15" s="109" t="s">
        <v>112</v>
      </c>
      <c r="C15" s="110">
        <v>20</v>
      </c>
      <c r="D15" s="111" t="s">
        <v>95</v>
      </c>
      <c r="E15" s="112"/>
      <c r="F15" s="112"/>
      <c r="G15" s="112"/>
      <c r="H15" s="112"/>
      <c r="I15" s="112"/>
      <c r="J15" s="112"/>
      <c r="K15" s="113">
        <v>0</v>
      </c>
      <c r="L15" s="114">
        <v>0.00017361111111111112</v>
      </c>
      <c r="M15" s="114">
        <v>0</v>
      </c>
      <c r="N15" s="115">
        <v>0.001388888888888889</v>
      </c>
      <c r="O15" s="114">
        <v>0.03194444444444445</v>
      </c>
      <c r="P15" s="115">
        <v>0.044606481481481476</v>
      </c>
      <c r="Q15" s="92">
        <f t="shared" si="0"/>
        <v>0.011273148148148138</v>
      </c>
      <c r="R15" s="93">
        <f t="shared" si="1"/>
        <v>0.011273148148148138</v>
      </c>
      <c r="S15" s="130"/>
      <c r="T15" s="133"/>
    </row>
    <row r="16" spans="1:20" ht="12.75">
      <c r="A16" s="84" t="s">
        <v>78</v>
      </c>
      <c r="B16" s="85" t="s">
        <v>113</v>
      </c>
      <c r="C16" s="86">
        <v>42</v>
      </c>
      <c r="D16" s="87" t="s">
        <v>79</v>
      </c>
      <c r="E16" s="88"/>
      <c r="F16" s="88"/>
      <c r="G16" s="88"/>
      <c r="H16" s="88"/>
      <c r="I16" s="88"/>
      <c r="J16" s="88"/>
      <c r="K16" s="89">
        <f aca="true" t="shared" si="2" ref="K16:K25">E16+F16+G16+H16+I16+J16</f>
        <v>0</v>
      </c>
      <c r="L16" s="90">
        <v>0.000173611111111111</v>
      </c>
      <c r="M16" s="90">
        <f aca="true" t="shared" si="3" ref="M16:M25">K16*L16</f>
        <v>0</v>
      </c>
      <c r="N16" s="91">
        <v>0</v>
      </c>
      <c r="O16" s="90">
        <v>0.08055555555555556</v>
      </c>
      <c r="P16" s="91">
        <v>0.09375</v>
      </c>
      <c r="Q16" s="92">
        <f t="shared" si="0"/>
        <v>0.01319444444444444</v>
      </c>
      <c r="R16" s="93">
        <f t="shared" si="1"/>
        <v>0.01319444444444444</v>
      </c>
      <c r="S16" s="139">
        <f>SUM(R16:R20)</f>
        <v>0.06959490740740742</v>
      </c>
      <c r="T16" s="142">
        <v>3</v>
      </c>
    </row>
    <row r="17" spans="1:20" ht="12.75">
      <c r="A17" s="94" t="s">
        <v>78</v>
      </c>
      <c r="B17" s="95" t="s">
        <v>112</v>
      </c>
      <c r="C17" s="96">
        <v>45</v>
      </c>
      <c r="D17" s="97" t="s">
        <v>99</v>
      </c>
      <c r="E17" s="116"/>
      <c r="F17" s="116"/>
      <c r="G17" s="116"/>
      <c r="H17" s="116"/>
      <c r="I17" s="116"/>
      <c r="J17" s="116">
        <v>3</v>
      </c>
      <c r="K17" s="99">
        <f t="shared" si="2"/>
        <v>3</v>
      </c>
      <c r="L17" s="100">
        <v>0.00017361111111111112</v>
      </c>
      <c r="M17" s="100">
        <f t="shared" si="3"/>
        <v>0.0005208333333333333</v>
      </c>
      <c r="N17" s="100">
        <v>0</v>
      </c>
      <c r="O17" s="100">
        <v>0.08402777777777777</v>
      </c>
      <c r="P17" s="100">
        <v>0.09704861111111111</v>
      </c>
      <c r="Q17" s="92">
        <f t="shared" si="0"/>
        <v>0.013020833333333343</v>
      </c>
      <c r="R17" s="93">
        <f t="shared" si="1"/>
        <v>0.013541666666666676</v>
      </c>
      <c r="S17" s="140"/>
      <c r="T17" s="143"/>
    </row>
    <row r="18" spans="1:20" ht="12.75">
      <c r="A18" s="101" t="s">
        <v>78</v>
      </c>
      <c r="B18" s="95" t="s">
        <v>113</v>
      </c>
      <c r="C18" s="96">
        <v>44</v>
      </c>
      <c r="D18" s="97" t="s">
        <v>81</v>
      </c>
      <c r="E18" s="98"/>
      <c r="F18" s="98"/>
      <c r="G18" s="98"/>
      <c r="H18" s="98"/>
      <c r="I18" s="98"/>
      <c r="J18" s="98">
        <v>3</v>
      </c>
      <c r="K18" s="99">
        <f t="shared" si="2"/>
        <v>3</v>
      </c>
      <c r="L18" s="92">
        <v>0.000173611111111111</v>
      </c>
      <c r="M18" s="92">
        <f t="shared" si="3"/>
        <v>0.000520833333333333</v>
      </c>
      <c r="N18" s="100">
        <v>0.0005787037037037038</v>
      </c>
      <c r="O18" s="92">
        <v>0.08402777777777777</v>
      </c>
      <c r="P18" s="100">
        <v>0.09796296296296296</v>
      </c>
      <c r="Q18" s="92">
        <f t="shared" si="0"/>
        <v>0.013356481481481485</v>
      </c>
      <c r="R18" s="93">
        <f t="shared" si="1"/>
        <v>0.013877314814814818</v>
      </c>
      <c r="S18" s="140"/>
      <c r="T18" s="143"/>
    </row>
    <row r="19" spans="1:20" ht="12.75">
      <c r="A19" s="94" t="s">
        <v>78</v>
      </c>
      <c r="B19" s="117" t="s">
        <v>113</v>
      </c>
      <c r="C19" s="96">
        <v>52</v>
      </c>
      <c r="D19" s="97" t="s">
        <v>83</v>
      </c>
      <c r="E19" s="98"/>
      <c r="F19" s="98"/>
      <c r="G19" s="98"/>
      <c r="H19" s="98"/>
      <c r="I19" s="98"/>
      <c r="J19" s="98"/>
      <c r="K19" s="99">
        <f t="shared" si="2"/>
        <v>0</v>
      </c>
      <c r="L19" s="92">
        <v>0.000173611111111111</v>
      </c>
      <c r="M19" s="92">
        <f t="shared" si="3"/>
        <v>0</v>
      </c>
      <c r="N19" s="100">
        <v>0.0009259259259259259</v>
      </c>
      <c r="O19" s="92">
        <v>0.09097222222222222</v>
      </c>
      <c r="P19" s="100">
        <v>0.10589120370370371</v>
      </c>
      <c r="Q19" s="92">
        <f t="shared" si="0"/>
        <v>0.013993055555555566</v>
      </c>
      <c r="R19" s="93">
        <f t="shared" si="1"/>
        <v>0.013993055555555566</v>
      </c>
      <c r="S19" s="140"/>
      <c r="T19" s="143"/>
    </row>
    <row r="20" spans="1:20" ht="13.5" thickBot="1">
      <c r="A20" s="101" t="s">
        <v>78</v>
      </c>
      <c r="B20" s="109" t="s">
        <v>113</v>
      </c>
      <c r="C20" s="110">
        <v>53</v>
      </c>
      <c r="D20" s="111" t="s">
        <v>84</v>
      </c>
      <c r="E20" s="112"/>
      <c r="F20" s="112"/>
      <c r="G20" s="112"/>
      <c r="H20" s="112"/>
      <c r="I20" s="112"/>
      <c r="J20" s="112"/>
      <c r="K20" s="113">
        <f t="shared" si="2"/>
        <v>0</v>
      </c>
      <c r="L20" s="114">
        <v>0.000173611111111111</v>
      </c>
      <c r="M20" s="114">
        <f t="shared" si="3"/>
        <v>0</v>
      </c>
      <c r="N20" s="115">
        <v>0.0020833333333333333</v>
      </c>
      <c r="O20" s="114">
        <v>0.09097222222222222</v>
      </c>
      <c r="P20" s="115">
        <v>0.10804398148148148</v>
      </c>
      <c r="Q20" s="92">
        <f t="shared" si="0"/>
        <v>0.014988425925925926</v>
      </c>
      <c r="R20" s="93">
        <f t="shared" si="1"/>
        <v>0.014988425925925926</v>
      </c>
      <c r="S20" s="141"/>
      <c r="T20" s="144"/>
    </row>
    <row r="21" spans="1:20" ht="12.75">
      <c r="A21" s="84" t="s">
        <v>15</v>
      </c>
      <c r="B21" s="85" t="s">
        <v>113</v>
      </c>
      <c r="C21" s="86">
        <v>29</v>
      </c>
      <c r="D21" s="87" t="s">
        <v>71</v>
      </c>
      <c r="E21" s="88"/>
      <c r="F21" s="88"/>
      <c r="G21" s="88"/>
      <c r="H21" s="88"/>
      <c r="I21" s="88"/>
      <c r="J21" s="88"/>
      <c r="K21" s="89">
        <f t="shared" si="2"/>
        <v>0</v>
      </c>
      <c r="L21" s="90">
        <v>0.00017361111111111112</v>
      </c>
      <c r="M21" s="90">
        <f t="shared" si="3"/>
        <v>0</v>
      </c>
      <c r="N21" s="91">
        <v>0</v>
      </c>
      <c r="O21" s="90">
        <v>0.06736111111111111</v>
      </c>
      <c r="P21" s="91">
        <v>0.08155092592592593</v>
      </c>
      <c r="Q21" s="92">
        <f t="shared" si="0"/>
        <v>0.014189814814814822</v>
      </c>
      <c r="R21" s="93">
        <f t="shared" si="1"/>
        <v>0.014189814814814822</v>
      </c>
      <c r="S21" s="139">
        <f>SUM(R21:R25)</f>
        <v>0.06988425925925928</v>
      </c>
      <c r="T21" s="142">
        <v>4</v>
      </c>
    </row>
    <row r="22" spans="1:20" ht="12.75">
      <c r="A22" s="94" t="s">
        <v>15</v>
      </c>
      <c r="B22" s="95" t="s">
        <v>113</v>
      </c>
      <c r="C22" s="96">
        <v>59</v>
      </c>
      <c r="D22" s="97" t="s">
        <v>89</v>
      </c>
      <c r="E22" s="98"/>
      <c r="F22" s="98"/>
      <c r="G22" s="98"/>
      <c r="H22" s="98"/>
      <c r="I22" s="98"/>
      <c r="J22" s="98"/>
      <c r="K22" s="99">
        <f t="shared" si="2"/>
        <v>0</v>
      </c>
      <c r="L22" s="92">
        <v>0.000173611111111111</v>
      </c>
      <c r="M22" s="92">
        <f t="shared" si="3"/>
        <v>0</v>
      </c>
      <c r="N22" s="100">
        <v>0</v>
      </c>
      <c r="O22" s="92">
        <v>0.12152777777777778</v>
      </c>
      <c r="P22" s="100">
        <v>0.13552083333333334</v>
      </c>
      <c r="Q22" s="92">
        <f t="shared" si="0"/>
        <v>0.013993055555555564</v>
      </c>
      <c r="R22" s="93">
        <f t="shared" si="1"/>
        <v>0.013993055555555564</v>
      </c>
      <c r="S22" s="140"/>
      <c r="T22" s="143"/>
    </row>
    <row r="23" spans="1:20" ht="12.75">
      <c r="A23" s="101" t="s">
        <v>15</v>
      </c>
      <c r="B23" s="95" t="s">
        <v>113</v>
      </c>
      <c r="C23" s="96">
        <v>27</v>
      </c>
      <c r="D23" s="97" t="s">
        <v>33</v>
      </c>
      <c r="E23" s="98"/>
      <c r="F23" s="98"/>
      <c r="G23" s="98"/>
      <c r="H23" s="98"/>
      <c r="I23" s="98"/>
      <c r="J23" s="98"/>
      <c r="K23" s="99">
        <f t="shared" si="2"/>
        <v>0</v>
      </c>
      <c r="L23" s="92">
        <v>0.00017361111111111112</v>
      </c>
      <c r="M23" s="92">
        <f t="shared" si="3"/>
        <v>0</v>
      </c>
      <c r="N23" s="100">
        <v>0</v>
      </c>
      <c r="O23" s="92">
        <v>0.06041666666666667</v>
      </c>
      <c r="P23" s="100">
        <v>0.07493055555555556</v>
      </c>
      <c r="Q23" s="92">
        <f t="shared" si="0"/>
        <v>0.014513888888888889</v>
      </c>
      <c r="R23" s="93">
        <f t="shared" si="1"/>
        <v>0.014513888888888889</v>
      </c>
      <c r="S23" s="140"/>
      <c r="T23" s="143"/>
    </row>
    <row r="24" spans="1:20" ht="12.75">
      <c r="A24" s="94" t="s">
        <v>15</v>
      </c>
      <c r="B24" s="95" t="s">
        <v>112</v>
      </c>
      <c r="C24" s="96">
        <v>31</v>
      </c>
      <c r="D24" s="97" t="s">
        <v>97</v>
      </c>
      <c r="E24" s="98"/>
      <c r="F24" s="98"/>
      <c r="G24" s="98"/>
      <c r="H24" s="98"/>
      <c r="I24" s="98"/>
      <c r="J24" s="98"/>
      <c r="K24" s="99">
        <f t="shared" si="2"/>
        <v>0</v>
      </c>
      <c r="L24" s="92">
        <v>0.00017361111111111112</v>
      </c>
      <c r="M24" s="92">
        <f t="shared" si="3"/>
        <v>0</v>
      </c>
      <c r="N24" s="100">
        <v>0.0020833333333333333</v>
      </c>
      <c r="O24" s="92">
        <v>0.07361111111111111</v>
      </c>
      <c r="P24" s="100">
        <v>0.08903935185185186</v>
      </c>
      <c r="Q24" s="92">
        <f t="shared" si="0"/>
        <v>0.01334490740740741</v>
      </c>
      <c r="R24" s="93">
        <f t="shared" si="1"/>
        <v>0.01334490740740741</v>
      </c>
      <c r="S24" s="140"/>
      <c r="T24" s="143"/>
    </row>
    <row r="25" spans="1:20" ht="13.5" thickBot="1">
      <c r="A25" s="118" t="s">
        <v>15</v>
      </c>
      <c r="B25" s="109" t="s">
        <v>112</v>
      </c>
      <c r="C25" s="110">
        <v>32</v>
      </c>
      <c r="D25" s="111" t="s">
        <v>98</v>
      </c>
      <c r="E25" s="112"/>
      <c r="F25" s="112"/>
      <c r="G25" s="112"/>
      <c r="H25" s="112"/>
      <c r="I25" s="112"/>
      <c r="J25" s="112"/>
      <c r="K25" s="113">
        <f t="shared" si="2"/>
        <v>0</v>
      </c>
      <c r="L25" s="114">
        <v>0.00017361111111111112</v>
      </c>
      <c r="M25" s="114">
        <f t="shared" si="3"/>
        <v>0</v>
      </c>
      <c r="N25" s="115">
        <v>0.0020833333333333333</v>
      </c>
      <c r="O25" s="114">
        <v>0.07361111111111111</v>
      </c>
      <c r="P25" s="115">
        <v>0.08953703703703704</v>
      </c>
      <c r="Q25" s="92">
        <f t="shared" si="0"/>
        <v>0.013842592592592594</v>
      </c>
      <c r="R25" s="93">
        <f t="shared" si="1"/>
        <v>0.013842592592592594</v>
      </c>
      <c r="S25" s="141"/>
      <c r="T25" s="144"/>
    </row>
    <row r="26" spans="1:20" ht="12.75">
      <c r="A26" s="84" t="s">
        <v>14</v>
      </c>
      <c r="B26" s="85" t="s">
        <v>113</v>
      </c>
      <c r="C26" s="86">
        <v>33</v>
      </c>
      <c r="D26" s="87" t="s">
        <v>110</v>
      </c>
      <c r="E26" s="88"/>
      <c r="F26" s="88"/>
      <c r="G26" s="88"/>
      <c r="H26" s="88"/>
      <c r="I26" s="88"/>
      <c r="J26" s="88"/>
      <c r="K26" s="89">
        <v>0</v>
      </c>
      <c r="L26" s="90">
        <v>0.00017361111111111112</v>
      </c>
      <c r="M26" s="90">
        <v>0</v>
      </c>
      <c r="N26" s="91">
        <v>0</v>
      </c>
      <c r="O26" s="90">
        <v>0.06388888888888888</v>
      </c>
      <c r="P26" s="91">
        <v>0.07730324074074074</v>
      </c>
      <c r="Q26" s="92">
        <f t="shared" si="0"/>
        <v>0.013414351851851858</v>
      </c>
      <c r="R26" s="93">
        <f t="shared" si="1"/>
        <v>0.013414351851851858</v>
      </c>
      <c r="S26" s="139">
        <f>SUM(R26:R30)</f>
        <v>0.09002314814814817</v>
      </c>
      <c r="T26" s="142">
        <v>5</v>
      </c>
    </row>
    <row r="27" spans="1:20" ht="12.75">
      <c r="A27" s="94" t="s">
        <v>14</v>
      </c>
      <c r="B27" s="95" t="s">
        <v>113</v>
      </c>
      <c r="C27" s="96">
        <v>34</v>
      </c>
      <c r="D27" s="97" t="s">
        <v>36</v>
      </c>
      <c r="E27" s="98"/>
      <c r="F27" s="98"/>
      <c r="G27" s="98"/>
      <c r="H27" s="98"/>
      <c r="I27" s="98"/>
      <c r="J27" s="98">
        <v>3</v>
      </c>
      <c r="K27" s="99">
        <v>3</v>
      </c>
      <c r="L27" s="92">
        <v>0.00017361111111111112</v>
      </c>
      <c r="M27" s="92">
        <v>0.0005208333333333333</v>
      </c>
      <c r="N27" s="100">
        <v>0</v>
      </c>
      <c r="O27" s="92">
        <v>0.06388888888888888</v>
      </c>
      <c r="P27" s="100">
        <v>0.08045138888888889</v>
      </c>
      <c r="Q27" s="92">
        <f t="shared" si="0"/>
        <v>0.016562500000000008</v>
      </c>
      <c r="R27" s="93">
        <f t="shared" si="1"/>
        <v>0.017083333333333343</v>
      </c>
      <c r="S27" s="140"/>
      <c r="T27" s="143"/>
    </row>
    <row r="28" spans="1:20" ht="12.75">
      <c r="A28" s="101" t="s">
        <v>14</v>
      </c>
      <c r="B28" s="95" t="s">
        <v>113</v>
      </c>
      <c r="C28" s="96">
        <v>35</v>
      </c>
      <c r="D28" s="97" t="s">
        <v>73</v>
      </c>
      <c r="E28" s="98"/>
      <c r="F28" s="98"/>
      <c r="G28" s="98"/>
      <c r="H28" s="98"/>
      <c r="I28" s="98"/>
      <c r="J28" s="98"/>
      <c r="K28" s="99">
        <v>0</v>
      </c>
      <c r="L28" s="92">
        <v>0.00017361111111111112</v>
      </c>
      <c r="M28" s="92">
        <v>0</v>
      </c>
      <c r="N28" s="100">
        <v>0</v>
      </c>
      <c r="O28" s="92">
        <v>0.07013888888888889</v>
      </c>
      <c r="P28" s="100">
        <v>0.09105324074074074</v>
      </c>
      <c r="Q28" s="92">
        <f t="shared" si="0"/>
        <v>0.02091435185185185</v>
      </c>
      <c r="R28" s="93">
        <f t="shared" si="1"/>
        <v>0.02091435185185185</v>
      </c>
      <c r="S28" s="140"/>
      <c r="T28" s="143"/>
    </row>
    <row r="29" spans="1:20" ht="12.75">
      <c r="A29" s="94" t="s">
        <v>14</v>
      </c>
      <c r="B29" s="95" t="s">
        <v>112</v>
      </c>
      <c r="C29" s="96">
        <v>49</v>
      </c>
      <c r="D29" s="97" t="s">
        <v>25</v>
      </c>
      <c r="E29" s="98"/>
      <c r="F29" s="98"/>
      <c r="G29" s="98"/>
      <c r="H29" s="98"/>
      <c r="I29" s="98"/>
      <c r="J29" s="98"/>
      <c r="K29" s="99">
        <f>E29+F29+G29+H29+I29+J29</f>
        <v>0</v>
      </c>
      <c r="L29" s="92">
        <v>0.00017361111111111112</v>
      </c>
      <c r="M29" s="92">
        <f>K29*L29</f>
        <v>0</v>
      </c>
      <c r="N29" s="100">
        <v>0</v>
      </c>
      <c r="O29" s="92">
        <v>0.09791666666666667</v>
      </c>
      <c r="P29" s="100">
        <v>0.11751157407407407</v>
      </c>
      <c r="Q29" s="92">
        <f t="shared" si="0"/>
        <v>0.019594907407407408</v>
      </c>
      <c r="R29" s="93">
        <f t="shared" si="1"/>
        <v>0.019594907407407408</v>
      </c>
      <c r="S29" s="140"/>
      <c r="T29" s="143"/>
    </row>
    <row r="30" spans="1:20" ht="13.5" thickBot="1">
      <c r="A30" s="101" t="s">
        <v>14</v>
      </c>
      <c r="B30" s="109" t="s">
        <v>112</v>
      </c>
      <c r="C30" s="110">
        <v>48</v>
      </c>
      <c r="D30" s="111" t="s">
        <v>32</v>
      </c>
      <c r="E30" s="112"/>
      <c r="F30" s="112"/>
      <c r="G30" s="112"/>
      <c r="H30" s="119" t="s">
        <v>107</v>
      </c>
      <c r="I30" s="112"/>
      <c r="J30" s="112">
        <v>3</v>
      </c>
      <c r="K30" s="113">
        <f>E30+F30+G30+I30+J30</f>
        <v>3</v>
      </c>
      <c r="L30" s="114">
        <v>0.00017361111111111112</v>
      </c>
      <c r="M30" s="114">
        <f>K30*L30</f>
        <v>0.0005208333333333333</v>
      </c>
      <c r="N30" s="115">
        <v>0.0008101851851851852</v>
      </c>
      <c r="O30" s="114">
        <v>0.09791666666666667</v>
      </c>
      <c r="P30" s="115">
        <v>0.11722222222222223</v>
      </c>
      <c r="Q30" s="92">
        <f t="shared" si="0"/>
        <v>0.018495370370370377</v>
      </c>
      <c r="R30" s="93">
        <f t="shared" si="1"/>
        <v>0.019016203703703712</v>
      </c>
      <c r="S30" s="141"/>
      <c r="T30" s="144"/>
    </row>
    <row r="31" spans="1:20" ht="12.75">
      <c r="A31" s="84" t="s">
        <v>17</v>
      </c>
      <c r="B31" s="85" t="s">
        <v>113</v>
      </c>
      <c r="C31" s="86">
        <v>19</v>
      </c>
      <c r="D31" s="87" t="s">
        <v>67</v>
      </c>
      <c r="E31" s="88"/>
      <c r="F31" s="88"/>
      <c r="G31" s="88"/>
      <c r="H31" s="88"/>
      <c r="I31" s="88"/>
      <c r="J31" s="88"/>
      <c r="K31" s="89">
        <v>0</v>
      </c>
      <c r="L31" s="90">
        <v>0.00017361111111111112</v>
      </c>
      <c r="M31" s="90">
        <v>0</v>
      </c>
      <c r="N31" s="91">
        <v>0.0038773148148148143</v>
      </c>
      <c r="O31" s="90">
        <v>0.03194444444444445</v>
      </c>
      <c r="P31" s="91">
        <v>0.046342592592592595</v>
      </c>
      <c r="Q31" s="92">
        <f t="shared" si="0"/>
        <v>0.010520833333333332</v>
      </c>
      <c r="R31" s="93">
        <f t="shared" si="1"/>
        <v>0.010520833333333332</v>
      </c>
      <c r="S31" s="139">
        <f>SUM(R31:R35)</f>
        <v>0.07153935185185184</v>
      </c>
      <c r="T31" s="142">
        <v>6</v>
      </c>
    </row>
    <row r="32" spans="1:20" ht="12.75">
      <c r="A32" s="94" t="s">
        <v>17</v>
      </c>
      <c r="B32" s="95" t="s">
        <v>113</v>
      </c>
      <c r="C32" s="96">
        <v>14</v>
      </c>
      <c r="D32" s="97" t="s">
        <v>34</v>
      </c>
      <c r="E32" s="98"/>
      <c r="F32" s="98"/>
      <c r="G32" s="98"/>
      <c r="H32" s="98">
        <v>10</v>
      </c>
      <c r="I32" s="98"/>
      <c r="J32" s="98"/>
      <c r="K32" s="99">
        <v>10</v>
      </c>
      <c r="L32" s="92">
        <v>0.00017361111111111112</v>
      </c>
      <c r="M32" s="92">
        <v>0.0017361111111111112</v>
      </c>
      <c r="N32" s="100">
        <v>0</v>
      </c>
      <c r="O32" s="92">
        <v>0.04861111111111111</v>
      </c>
      <c r="P32" s="100">
        <v>0.05815972222222222</v>
      </c>
      <c r="Q32" s="92">
        <f t="shared" si="0"/>
        <v>0.009548611111111105</v>
      </c>
      <c r="R32" s="93">
        <f t="shared" si="1"/>
        <v>0.011284722222222217</v>
      </c>
      <c r="S32" s="140"/>
      <c r="T32" s="143"/>
    </row>
    <row r="33" spans="1:20" ht="12.75">
      <c r="A33" s="101" t="s">
        <v>17</v>
      </c>
      <c r="B33" s="95" t="s">
        <v>113</v>
      </c>
      <c r="C33" s="96">
        <v>15</v>
      </c>
      <c r="D33" s="97" t="s">
        <v>66</v>
      </c>
      <c r="E33" s="98"/>
      <c r="F33" s="98"/>
      <c r="G33" s="98"/>
      <c r="H33" s="120" t="s">
        <v>107</v>
      </c>
      <c r="I33" s="98"/>
      <c r="J33" s="98"/>
      <c r="K33" s="99">
        <v>0</v>
      </c>
      <c r="L33" s="92">
        <v>0.00017361111111111112</v>
      </c>
      <c r="M33" s="92">
        <v>0</v>
      </c>
      <c r="N33" s="100">
        <v>0</v>
      </c>
      <c r="O33" s="92">
        <v>0.052083333333333336</v>
      </c>
      <c r="P33" s="100">
        <v>0.06858796296296296</v>
      </c>
      <c r="Q33" s="92">
        <f t="shared" si="0"/>
        <v>0.016504629629629626</v>
      </c>
      <c r="R33" s="93">
        <f t="shared" si="1"/>
        <v>0.016504629629629626</v>
      </c>
      <c r="S33" s="140"/>
      <c r="T33" s="143"/>
    </row>
    <row r="34" spans="1:20" ht="12.75">
      <c r="A34" s="94" t="s">
        <v>17</v>
      </c>
      <c r="B34" s="95" t="s">
        <v>112</v>
      </c>
      <c r="C34" s="96">
        <v>18</v>
      </c>
      <c r="D34" s="97" t="s">
        <v>94</v>
      </c>
      <c r="E34" s="98"/>
      <c r="F34" s="98"/>
      <c r="G34" s="98"/>
      <c r="H34" s="98">
        <v>10</v>
      </c>
      <c r="I34" s="98"/>
      <c r="J34" s="98">
        <v>3</v>
      </c>
      <c r="K34" s="99">
        <f>E34+F34+G34+H34+I34+J34</f>
        <v>13</v>
      </c>
      <c r="L34" s="92">
        <v>0.00017361111111111112</v>
      </c>
      <c r="M34" s="92">
        <f>K34*L34</f>
        <v>0.0022569444444444447</v>
      </c>
      <c r="N34" s="100">
        <v>0</v>
      </c>
      <c r="O34" s="92">
        <v>0.05694444444444444</v>
      </c>
      <c r="P34" s="100">
        <v>0.07265046296296296</v>
      </c>
      <c r="Q34" s="92">
        <f t="shared" si="0"/>
        <v>0.015706018518518515</v>
      </c>
      <c r="R34" s="93">
        <f t="shared" si="1"/>
        <v>0.01796296296296296</v>
      </c>
      <c r="S34" s="140"/>
      <c r="T34" s="143"/>
    </row>
    <row r="35" spans="1:20" ht="13.5" thickBot="1">
      <c r="A35" s="121" t="s">
        <v>17</v>
      </c>
      <c r="B35" s="109" t="s">
        <v>113</v>
      </c>
      <c r="C35" s="110">
        <v>13</v>
      </c>
      <c r="D35" s="111" t="s">
        <v>65</v>
      </c>
      <c r="E35" s="112"/>
      <c r="F35" s="112">
        <v>10</v>
      </c>
      <c r="G35" s="112"/>
      <c r="H35" s="119" t="s">
        <v>107</v>
      </c>
      <c r="I35" s="112"/>
      <c r="J35" s="112"/>
      <c r="K35" s="113">
        <f>E35+F35+G35+I35+J35</f>
        <v>10</v>
      </c>
      <c r="L35" s="114">
        <v>0.00017361111111111112</v>
      </c>
      <c r="M35" s="114">
        <f>K35*L35</f>
        <v>0.0017361111111111112</v>
      </c>
      <c r="N35" s="115">
        <v>0</v>
      </c>
      <c r="O35" s="114">
        <v>0.04861111111111111</v>
      </c>
      <c r="P35" s="115">
        <v>0.062141203703703705</v>
      </c>
      <c r="Q35" s="92">
        <f t="shared" si="0"/>
        <v>0.013530092592592594</v>
      </c>
      <c r="R35" s="93">
        <f t="shared" si="1"/>
        <v>0.015266203703703705</v>
      </c>
      <c r="S35" s="141"/>
      <c r="T35" s="144"/>
    </row>
  </sheetData>
  <sheetProtection/>
  <mergeCells count="12">
    <mergeCell ref="S21:S25"/>
    <mergeCell ref="T21:T25"/>
    <mergeCell ref="S11:S15"/>
    <mergeCell ref="T11:T15"/>
    <mergeCell ref="S6:S10"/>
    <mergeCell ref="T6:T10"/>
    <mergeCell ref="S31:S35"/>
    <mergeCell ref="T31:T35"/>
    <mergeCell ref="S26:S30"/>
    <mergeCell ref="T26:T30"/>
    <mergeCell ref="S16:S20"/>
    <mergeCell ref="T16:T20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T45"/>
  <sheetViews>
    <sheetView tabSelected="1" zoomScale="110" zoomScaleNormal="110" zoomScalePageLayoutView="0" workbookViewId="0" topLeftCell="A1">
      <selection activeCell="C47" sqref="C47"/>
    </sheetView>
  </sheetViews>
  <sheetFormatPr defaultColWidth="9.00390625" defaultRowHeight="12.75"/>
  <cols>
    <col min="1" max="1" width="4.00390625" style="21" customWidth="1"/>
    <col min="2" max="2" width="3.125" style="21" customWidth="1"/>
    <col min="3" max="3" width="11.75390625" style="9" customWidth="1"/>
    <col min="4" max="4" width="4.25390625" style="9" customWidth="1"/>
    <col min="5" max="5" width="22.00390625" style="9" customWidth="1"/>
    <col min="6" max="11" width="4.75390625" style="9" customWidth="1"/>
    <col min="12" max="12" width="4.75390625" style="14" customWidth="1"/>
    <col min="13" max="13" width="9.75390625" style="15" customWidth="1"/>
    <col min="14" max="14" width="9.625" style="15" customWidth="1"/>
    <col min="15" max="15" width="10.00390625" style="31" customWidth="1"/>
    <col min="16" max="16" width="7.75390625" style="15" customWidth="1"/>
    <col min="17" max="17" width="8.625" style="15" customWidth="1"/>
    <col min="18" max="18" width="7.25390625" style="15" customWidth="1"/>
    <col min="19" max="19" width="8.00390625" style="34" customWidth="1"/>
    <col min="20" max="20" width="4.375" style="21" customWidth="1"/>
    <col min="21" max="16384" width="9.125" style="9" customWidth="1"/>
  </cols>
  <sheetData>
    <row r="6" spans="1:20" ht="74.25" customHeight="1">
      <c r="A6" s="4" t="s">
        <v>11</v>
      </c>
      <c r="B6" s="5" t="s">
        <v>12</v>
      </c>
      <c r="C6" s="5" t="s">
        <v>0</v>
      </c>
      <c r="D6" s="5" t="s">
        <v>13</v>
      </c>
      <c r="E6" s="3" t="s">
        <v>10</v>
      </c>
      <c r="F6" s="19" t="s">
        <v>42</v>
      </c>
      <c r="G6" s="19" t="s">
        <v>43</v>
      </c>
      <c r="H6" s="19" t="s">
        <v>47</v>
      </c>
      <c r="I6" s="19" t="s">
        <v>109</v>
      </c>
      <c r="J6" s="19" t="s">
        <v>45</v>
      </c>
      <c r="K6" s="19" t="s">
        <v>44</v>
      </c>
      <c r="L6" s="6" t="s">
        <v>1</v>
      </c>
      <c r="M6" s="73" t="s">
        <v>3</v>
      </c>
      <c r="N6" s="73" t="s">
        <v>2</v>
      </c>
      <c r="O6" s="73" t="s">
        <v>4</v>
      </c>
      <c r="P6" s="73" t="s">
        <v>8</v>
      </c>
      <c r="Q6" s="73" t="s">
        <v>7</v>
      </c>
      <c r="R6" s="8" t="s">
        <v>9</v>
      </c>
      <c r="S6" s="73" t="s">
        <v>5</v>
      </c>
      <c r="T6" s="24" t="s">
        <v>6</v>
      </c>
    </row>
    <row r="7" spans="1:20" ht="14.25">
      <c r="A7" s="20">
        <v>1</v>
      </c>
      <c r="B7" s="20" t="s">
        <v>37</v>
      </c>
      <c r="C7" s="74" t="s">
        <v>68</v>
      </c>
      <c r="D7" s="75">
        <v>22</v>
      </c>
      <c r="E7" s="74" t="s">
        <v>23</v>
      </c>
      <c r="F7" s="10"/>
      <c r="G7" s="10"/>
      <c r="H7" s="10"/>
      <c r="I7" s="10"/>
      <c r="J7" s="10"/>
      <c r="K7" s="10"/>
      <c r="L7" s="11">
        <f aca="true" t="shared" si="0" ref="L7:L31">F7+G7+H7+I7+J7+K7</f>
        <v>0</v>
      </c>
      <c r="M7" s="12">
        <v>0.00017361111111111112</v>
      </c>
      <c r="N7" s="12">
        <f aca="true" t="shared" si="1" ref="N7:N45">L7*M7</f>
        <v>0</v>
      </c>
      <c r="O7" s="13">
        <v>0.0020833333333333333</v>
      </c>
      <c r="P7" s="25">
        <v>0.035416666666666666</v>
      </c>
      <c r="Q7" s="26">
        <v>0.04645833333333333</v>
      </c>
      <c r="R7" s="12">
        <f aca="true" t="shared" si="2" ref="R7:R45">Q7-P7-O7</f>
        <v>0.008958333333333332</v>
      </c>
      <c r="S7" s="33">
        <f aca="true" t="shared" si="3" ref="S7:S45">R7+N7</f>
        <v>0.008958333333333332</v>
      </c>
      <c r="T7" s="20">
        <v>1</v>
      </c>
    </row>
    <row r="8" spans="1:20" ht="14.25">
      <c r="A8" s="20">
        <v>2</v>
      </c>
      <c r="B8" s="20" t="s">
        <v>37</v>
      </c>
      <c r="C8" s="74" t="s">
        <v>68</v>
      </c>
      <c r="D8" s="75">
        <v>21</v>
      </c>
      <c r="E8" s="74" t="s">
        <v>24</v>
      </c>
      <c r="F8" s="10"/>
      <c r="G8" s="10"/>
      <c r="H8" s="10"/>
      <c r="I8" s="10"/>
      <c r="J8" s="10"/>
      <c r="K8" s="10"/>
      <c r="L8" s="11">
        <f t="shared" si="0"/>
        <v>0</v>
      </c>
      <c r="M8" s="12">
        <v>0.00017361111111111112</v>
      </c>
      <c r="N8" s="12">
        <f t="shared" si="1"/>
        <v>0</v>
      </c>
      <c r="O8" s="13">
        <v>0.001736111111111111</v>
      </c>
      <c r="P8" s="25">
        <v>0.035416666666666666</v>
      </c>
      <c r="Q8" s="26">
        <v>0.04719907407407407</v>
      </c>
      <c r="R8" s="12">
        <f t="shared" si="2"/>
        <v>0.01004629629629629</v>
      </c>
      <c r="S8" s="33">
        <f t="shared" si="3"/>
        <v>0.01004629629629629</v>
      </c>
      <c r="T8" s="20">
        <v>2</v>
      </c>
    </row>
    <row r="9" spans="1:20" ht="14.25">
      <c r="A9" s="20">
        <v>3</v>
      </c>
      <c r="B9" s="20" t="s">
        <v>37</v>
      </c>
      <c r="C9" s="74" t="s">
        <v>56</v>
      </c>
      <c r="D9" s="75">
        <v>4</v>
      </c>
      <c r="E9" s="74" t="s">
        <v>29</v>
      </c>
      <c r="F9" s="10"/>
      <c r="G9" s="10"/>
      <c r="H9" s="10"/>
      <c r="I9" s="10"/>
      <c r="J9" s="10"/>
      <c r="K9" s="10"/>
      <c r="L9" s="11">
        <f t="shared" si="0"/>
        <v>0</v>
      </c>
      <c r="M9" s="12">
        <v>0.00017361111111111112</v>
      </c>
      <c r="N9" s="12">
        <f t="shared" si="1"/>
        <v>0</v>
      </c>
      <c r="O9" s="13">
        <v>0</v>
      </c>
      <c r="P9" s="25">
        <v>0.014583333333333332</v>
      </c>
      <c r="Q9" s="13">
        <v>0.024710648148148148</v>
      </c>
      <c r="R9" s="12">
        <f t="shared" si="2"/>
        <v>0.010127314814814816</v>
      </c>
      <c r="S9" s="33">
        <f t="shared" si="3"/>
        <v>0.010127314814814816</v>
      </c>
      <c r="T9" s="20">
        <v>3</v>
      </c>
    </row>
    <row r="10" spans="1:20" ht="14.25">
      <c r="A10" s="20">
        <v>4</v>
      </c>
      <c r="B10" s="20" t="s">
        <v>37</v>
      </c>
      <c r="C10" s="74" t="s">
        <v>68</v>
      </c>
      <c r="D10" s="75">
        <v>23</v>
      </c>
      <c r="E10" s="74" t="s">
        <v>31</v>
      </c>
      <c r="F10" s="10"/>
      <c r="G10" s="10"/>
      <c r="H10" s="10"/>
      <c r="I10" s="10"/>
      <c r="J10" s="10"/>
      <c r="K10" s="10"/>
      <c r="L10" s="11">
        <f t="shared" si="0"/>
        <v>0</v>
      </c>
      <c r="M10" s="12">
        <v>0.00017361111111111112</v>
      </c>
      <c r="N10" s="12">
        <f t="shared" si="1"/>
        <v>0</v>
      </c>
      <c r="O10" s="13">
        <v>0</v>
      </c>
      <c r="P10" s="25">
        <v>0.04027777777777778</v>
      </c>
      <c r="Q10" s="26">
        <v>0.05070601851851852</v>
      </c>
      <c r="R10" s="12">
        <f t="shared" si="2"/>
        <v>0.010428240740740738</v>
      </c>
      <c r="S10" s="33">
        <f t="shared" si="3"/>
        <v>0.010428240740740738</v>
      </c>
      <c r="T10" s="20">
        <v>4</v>
      </c>
    </row>
    <row r="11" spans="1:20" ht="14.25">
      <c r="A11" s="20">
        <v>5</v>
      </c>
      <c r="B11" s="20" t="s">
        <v>37</v>
      </c>
      <c r="C11" s="74" t="s">
        <v>17</v>
      </c>
      <c r="D11" s="75">
        <v>19</v>
      </c>
      <c r="E11" s="74" t="s">
        <v>67</v>
      </c>
      <c r="F11" s="10"/>
      <c r="G11" s="10"/>
      <c r="H11" s="10"/>
      <c r="I11" s="10"/>
      <c r="J11" s="10"/>
      <c r="K11" s="10"/>
      <c r="L11" s="11">
        <f t="shared" si="0"/>
        <v>0</v>
      </c>
      <c r="M11" s="12">
        <v>0.00017361111111111112</v>
      </c>
      <c r="N11" s="12">
        <f t="shared" si="1"/>
        <v>0</v>
      </c>
      <c r="O11" s="13">
        <v>0.0038773148148148143</v>
      </c>
      <c r="P11" s="25">
        <v>0.03194444444444445</v>
      </c>
      <c r="Q11" s="26">
        <v>0.046342592592592595</v>
      </c>
      <c r="R11" s="12">
        <f t="shared" si="2"/>
        <v>0.010520833333333332</v>
      </c>
      <c r="S11" s="33">
        <f t="shared" si="3"/>
        <v>0.010520833333333332</v>
      </c>
      <c r="T11" s="20">
        <v>5</v>
      </c>
    </row>
    <row r="12" spans="1:20" ht="14.25">
      <c r="A12" s="20">
        <v>6</v>
      </c>
      <c r="B12" s="20" t="s">
        <v>37</v>
      </c>
      <c r="C12" s="74" t="s">
        <v>17</v>
      </c>
      <c r="D12" s="75">
        <v>14</v>
      </c>
      <c r="E12" s="74" t="s">
        <v>34</v>
      </c>
      <c r="F12" s="10"/>
      <c r="G12" s="10"/>
      <c r="H12" s="10"/>
      <c r="I12" s="10">
        <v>10</v>
      </c>
      <c r="J12" s="10"/>
      <c r="K12" s="10"/>
      <c r="L12" s="11">
        <f t="shared" si="0"/>
        <v>10</v>
      </c>
      <c r="M12" s="12">
        <v>0.00017361111111111112</v>
      </c>
      <c r="N12" s="12">
        <f t="shared" si="1"/>
        <v>0.0017361111111111112</v>
      </c>
      <c r="O12" s="13">
        <v>0</v>
      </c>
      <c r="P12" s="25">
        <v>0.04861111111111111</v>
      </c>
      <c r="Q12" s="26">
        <v>0.05815972222222222</v>
      </c>
      <c r="R12" s="12">
        <f t="shared" si="2"/>
        <v>0.009548611111111105</v>
      </c>
      <c r="S12" s="33">
        <f t="shared" si="3"/>
        <v>0.011284722222222217</v>
      </c>
      <c r="T12" s="20">
        <v>6</v>
      </c>
    </row>
    <row r="13" spans="1:20" ht="14.25">
      <c r="A13" s="20">
        <v>7</v>
      </c>
      <c r="B13" s="20" t="s">
        <v>37</v>
      </c>
      <c r="C13" s="74" t="s">
        <v>56</v>
      </c>
      <c r="D13" s="75">
        <v>1</v>
      </c>
      <c r="E13" s="74" t="s">
        <v>57</v>
      </c>
      <c r="F13" s="10"/>
      <c r="G13" s="10"/>
      <c r="H13" s="10"/>
      <c r="I13" s="10"/>
      <c r="J13" s="10"/>
      <c r="K13" s="10"/>
      <c r="L13" s="11">
        <f t="shared" si="0"/>
        <v>0</v>
      </c>
      <c r="M13" s="12">
        <v>0.00017361111111111112</v>
      </c>
      <c r="N13" s="12">
        <f t="shared" si="1"/>
        <v>0</v>
      </c>
      <c r="O13" s="13">
        <v>0</v>
      </c>
      <c r="P13" s="25">
        <v>0.011111111111111112</v>
      </c>
      <c r="Q13" s="26">
        <v>0.02262731481481482</v>
      </c>
      <c r="R13" s="12">
        <f t="shared" si="2"/>
        <v>0.011516203703703707</v>
      </c>
      <c r="S13" s="33">
        <f t="shared" si="3"/>
        <v>0.011516203703703707</v>
      </c>
      <c r="T13" s="20">
        <v>7</v>
      </c>
    </row>
    <row r="14" spans="1:20" ht="14.25">
      <c r="A14" s="20">
        <v>8</v>
      </c>
      <c r="B14" s="20" t="s">
        <v>37</v>
      </c>
      <c r="C14" s="74" t="s">
        <v>56</v>
      </c>
      <c r="D14" s="75">
        <v>3</v>
      </c>
      <c r="E14" s="74" t="s">
        <v>59</v>
      </c>
      <c r="F14" s="10"/>
      <c r="G14" s="10"/>
      <c r="H14" s="10"/>
      <c r="I14" s="10"/>
      <c r="J14" s="10"/>
      <c r="K14" s="10"/>
      <c r="L14" s="11">
        <f t="shared" si="0"/>
        <v>0</v>
      </c>
      <c r="M14" s="12">
        <v>0.00017361111111111112</v>
      </c>
      <c r="N14" s="12">
        <f t="shared" si="1"/>
        <v>0</v>
      </c>
      <c r="O14" s="13">
        <v>0</v>
      </c>
      <c r="P14" s="25">
        <v>0.014583333333333332</v>
      </c>
      <c r="Q14" s="26">
        <v>0.02763888888888889</v>
      </c>
      <c r="R14" s="12">
        <f t="shared" si="2"/>
        <v>0.013055555555555558</v>
      </c>
      <c r="S14" s="33">
        <f t="shared" si="3"/>
        <v>0.013055555555555558</v>
      </c>
      <c r="T14" s="20">
        <v>8</v>
      </c>
    </row>
    <row r="15" spans="1:20" ht="14.25">
      <c r="A15" s="20">
        <v>9</v>
      </c>
      <c r="B15" s="20" t="s">
        <v>37</v>
      </c>
      <c r="C15" s="74" t="s">
        <v>78</v>
      </c>
      <c r="D15" s="75">
        <v>42</v>
      </c>
      <c r="E15" s="74" t="s">
        <v>79</v>
      </c>
      <c r="F15" s="10"/>
      <c r="G15" s="10"/>
      <c r="H15" s="10"/>
      <c r="I15" s="10"/>
      <c r="J15" s="10"/>
      <c r="K15" s="10"/>
      <c r="L15" s="11">
        <f t="shared" si="0"/>
        <v>0</v>
      </c>
      <c r="M15" s="12">
        <v>0.000173611111111111</v>
      </c>
      <c r="N15" s="12">
        <f t="shared" si="1"/>
        <v>0</v>
      </c>
      <c r="O15" s="13">
        <v>0</v>
      </c>
      <c r="P15" s="25">
        <v>0.08055555555555556</v>
      </c>
      <c r="Q15" s="26">
        <v>0.09375</v>
      </c>
      <c r="R15" s="12">
        <f t="shared" si="2"/>
        <v>0.01319444444444444</v>
      </c>
      <c r="S15" s="33">
        <f t="shared" si="3"/>
        <v>0.01319444444444444</v>
      </c>
      <c r="T15" s="20">
        <v>9</v>
      </c>
    </row>
    <row r="16" spans="1:20" ht="14.25">
      <c r="A16" s="20">
        <v>10</v>
      </c>
      <c r="B16" s="20" t="s">
        <v>37</v>
      </c>
      <c r="C16" s="74" t="s">
        <v>14</v>
      </c>
      <c r="D16" s="75">
        <v>33</v>
      </c>
      <c r="E16" s="74" t="s">
        <v>110</v>
      </c>
      <c r="F16" s="10"/>
      <c r="G16" s="10"/>
      <c r="H16" s="10"/>
      <c r="I16" s="10"/>
      <c r="J16" s="10"/>
      <c r="K16" s="10"/>
      <c r="L16" s="11">
        <f t="shared" si="0"/>
        <v>0</v>
      </c>
      <c r="M16" s="12">
        <v>0.00017361111111111112</v>
      </c>
      <c r="N16" s="12">
        <f t="shared" si="1"/>
        <v>0</v>
      </c>
      <c r="O16" s="13">
        <v>0</v>
      </c>
      <c r="P16" s="25">
        <v>0.06388888888888888</v>
      </c>
      <c r="Q16" s="26">
        <v>0.07730324074074074</v>
      </c>
      <c r="R16" s="12">
        <f t="shared" si="2"/>
        <v>0.013414351851851858</v>
      </c>
      <c r="S16" s="33">
        <f t="shared" si="3"/>
        <v>0.013414351851851858</v>
      </c>
      <c r="T16" s="20">
        <v>10</v>
      </c>
    </row>
    <row r="17" spans="1:20" ht="14.25">
      <c r="A17" s="20">
        <v>11</v>
      </c>
      <c r="B17" s="20" t="s">
        <v>37</v>
      </c>
      <c r="C17" s="74" t="s">
        <v>78</v>
      </c>
      <c r="D17" s="75">
        <v>44</v>
      </c>
      <c r="E17" s="74" t="s">
        <v>81</v>
      </c>
      <c r="F17" s="10"/>
      <c r="G17" s="10"/>
      <c r="H17" s="10"/>
      <c r="I17" s="10"/>
      <c r="J17" s="10"/>
      <c r="K17" s="10">
        <v>3</v>
      </c>
      <c r="L17" s="11">
        <f t="shared" si="0"/>
        <v>3</v>
      </c>
      <c r="M17" s="12">
        <v>0.000173611111111111</v>
      </c>
      <c r="N17" s="12">
        <f t="shared" si="1"/>
        <v>0.000520833333333333</v>
      </c>
      <c r="O17" s="13">
        <v>0.0005787037037037038</v>
      </c>
      <c r="P17" s="25">
        <v>0.08402777777777777</v>
      </c>
      <c r="Q17" s="26">
        <v>0.09796296296296296</v>
      </c>
      <c r="R17" s="12">
        <f t="shared" si="2"/>
        <v>0.013356481481481485</v>
      </c>
      <c r="S17" s="33">
        <f t="shared" si="3"/>
        <v>0.013877314814814818</v>
      </c>
      <c r="T17" s="20">
        <v>11</v>
      </c>
    </row>
    <row r="18" spans="1:20" ht="14.25">
      <c r="A18" s="20">
        <v>12</v>
      </c>
      <c r="B18" s="20" t="s">
        <v>37</v>
      </c>
      <c r="C18" s="74" t="s">
        <v>15</v>
      </c>
      <c r="D18" s="75">
        <v>59</v>
      </c>
      <c r="E18" s="74" t="s">
        <v>89</v>
      </c>
      <c r="F18" s="10"/>
      <c r="G18" s="10"/>
      <c r="H18" s="10"/>
      <c r="I18" s="10"/>
      <c r="J18" s="10"/>
      <c r="K18" s="10"/>
      <c r="L18" s="11">
        <f t="shared" si="0"/>
        <v>0</v>
      </c>
      <c r="M18" s="12">
        <v>0.000173611111111111</v>
      </c>
      <c r="N18" s="12">
        <f t="shared" si="1"/>
        <v>0</v>
      </c>
      <c r="O18" s="13">
        <v>0</v>
      </c>
      <c r="P18" s="25">
        <v>0.12152777777777778</v>
      </c>
      <c r="Q18" s="26">
        <v>0.13552083333333334</v>
      </c>
      <c r="R18" s="12">
        <f t="shared" si="2"/>
        <v>0.013993055555555564</v>
      </c>
      <c r="S18" s="33">
        <f t="shared" si="3"/>
        <v>0.013993055555555564</v>
      </c>
      <c r="T18" s="20">
        <v>12</v>
      </c>
    </row>
    <row r="19" spans="1:20" ht="14.25">
      <c r="A19" s="20">
        <v>13</v>
      </c>
      <c r="B19" s="20" t="s">
        <v>37</v>
      </c>
      <c r="C19" s="74" t="s">
        <v>78</v>
      </c>
      <c r="D19" s="75">
        <v>52</v>
      </c>
      <c r="E19" s="74" t="s">
        <v>83</v>
      </c>
      <c r="F19" s="10"/>
      <c r="G19" s="10"/>
      <c r="H19" s="10"/>
      <c r="I19" s="10"/>
      <c r="J19" s="10"/>
      <c r="K19" s="10"/>
      <c r="L19" s="11">
        <f t="shared" si="0"/>
        <v>0</v>
      </c>
      <c r="M19" s="12">
        <v>0.000173611111111111</v>
      </c>
      <c r="N19" s="12">
        <f t="shared" si="1"/>
        <v>0</v>
      </c>
      <c r="O19" s="13">
        <v>0.0009259259259259259</v>
      </c>
      <c r="P19" s="25">
        <v>0.09097222222222222</v>
      </c>
      <c r="Q19" s="26">
        <v>0.10589120370370371</v>
      </c>
      <c r="R19" s="12">
        <f t="shared" si="2"/>
        <v>0.013993055555555566</v>
      </c>
      <c r="S19" s="33">
        <f t="shared" si="3"/>
        <v>0.013993055555555566</v>
      </c>
      <c r="T19" s="20">
        <v>12</v>
      </c>
    </row>
    <row r="20" spans="1:20" ht="14.25">
      <c r="A20" s="20">
        <v>14</v>
      </c>
      <c r="B20" s="20" t="s">
        <v>37</v>
      </c>
      <c r="C20" s="74" t="s">
        <v>15</v>
      </c>
      <c r="D20" s="75">
        <v>29</v>
      </c>
      <c r="E20" s="74" t="s">
        <v>71</v>
      </c>
      <c r="F20" s="10"/>
      <c r="G20" s="10"/>
      <c r="H20" s="10"/>
      <c r="I20" s="10"/>
      <c r="J20" s="10"/>
      <c r="K20" s="10"/>
      <c r="L20" s="11">
        <f t="shared" si="0"/>
        <v>0</v>
      </c>
      <c r="M20" s="12">
        <v>0.00017361111111111112</v>
      </c>
      <c r="N20" s="12">
        <f t="shared" si="1"/>
        <v>0</v>
      </c>
      <c r="O20" s="13">
        <v>0</v>
      </c>
      <c r="P20" s="25">
        <v>0.06736111111111111</v>
      </c>
      <c r="Q20" s="26">
        <v>0.08155092592592593</v>
      </c>
      <c r="R20" s="12">
        <f t="shared" si="2"/>
        <v>0.014189814814814822</v>
      </c>
      <c r="S20" s="33">
        <f t="shared" si="3"/>
        <v>0.014189814814814822</v>
      </c>
      <c r="T20" s="20">
        <v>14</v>
      </c>
    </row>
    <row r="21" spans="1:20" ht="14.25">
      <c r="A21" s="20">
        <v>15</v>
      </c>
      <c r="B21" s="20" t="s">
        <v>37</v>
      </c>
      <c r="C21" s="74" t="s">
        <v>68</v>
      </c>
      <c r="D21" s="75">
        <v>24</v>
      </c>
      <c r="E21" s="74" t="s">
        <v>69</v>
      </c>
      <c r="F21" s="10"/>
      <c r="G21" s="10"/>
      <c r="H21" s="10"/>
      <c r="I21" s="10"/>
      <c r="J21" s="10"/>
      <c r="K21" s="10"/>
      <c r="L21" s="11">
        <f t="shared" si="0"/>
        <v>0</v>
      </c>
      <c r="M21" s="12">
        <v>0.00017361111111111112</v>
      </c>
      <c r="N21" s="12">
        <f t="shared" si="1"/>
        <v>0</v>
      </c>
      <c r="O21" s="13">
        <v>0</v>
      </c>
      <c r="P21" s="25">
        <v>0.04027777777777778</v>
      </c>
      <c r="Q21" s="26">
        <v>0.05458333333333334</v>
      </c>
      <c r="R21" s="12">
        <f t="shared" si="2"/>
        <v>0.014305555555555557</v>
      </c>
      <c r="S21" s="33">
        <f t="shared" si="3"/>
        <v>0.014305555555555557</v>
      </c>
      <c r="T21" s="20">
        <v>15</v>
      </c>
    </row>
    <row r="22" spans="1:20" ht="14.25">
      <c r="A22" s="20">
        <v>16</v>
      </c>
      <c r="B22" s="20" t="s">
        <v>37</v>
      </c>
      <c r="C22" s="74" t="s">
        <v>15</v>
      </c>
      <c r="D22" s="75">
        <v>27</v>
      </c>
      <c r="E22" s="74" t="s">
        <v>33</v>
      </c>
      <c r="F22" s="10"/>
      <c r="G22" s="10"/>
      <c r="H22" s="10"/>
      <c r="I22" s="10"/>
      <c r="J22" s="10"/>
      <c r="K22" s="10"/>
      <c r="L22" s="11">
        <f t="shared" si="0"/>
        <v>0</v>
      </c>
      <c r="M22" s="12">
        <v>0.00017361111111111112</v>
      </c>
      <c r="N22" s="12">
        <f t="shared" si="1"/>
        <v>0</v>
      </c>
      <c r="O22" s="13">
        <v>0</v>
      </c>
      <c r="P22" s="25">
        <v>0.06041666666666667</v>
      </c>
      <c r="Q22" s="26">
        <v>0.07493055555555556</v>
      </c>
      <c r="R22" s="12">
        <f t="shared" si="2"/>
        <v>0.014513888888888889</v>
      </c>
      <c r="S22" s="33">
        <f t="shared" si="3"/>
        <v>0.014513888888888889</v>
      </c>
      <c r="T22" s="20">
        <v>16</v>
      </c>
    </row>
    <row r="23" spans="1:20" ht="14.25">
      <c r="A23" s="20">
        <v>17</v>
      </c>
      <c r="B23" s="20" t="s">
        <v>37</v>
      </c>
      <c r="C23" s="74" t="s">
        <v>78</v>
      </c>
      <c r="D23" s="75">
        <v>53</v>
      </c>
      <c r="E23" s="74" t="s">
        <v>84</v>
      </c>
      <c r="F23" s="10"/>
      <c r="G23" s="10"/>
      <c r="H23" s="10"/>
      <c r="I23" s="10"/>
      <c r="J23" s="10"/>
      <c r="K23" s="10"/>
      <c r="L23" s="11">
        <f t="shared" si="0"/>
        <v>0</v>
      </c>
      <c r="M23" s="12">
        <v>0.000173611111111111</v>
      </c>
      <c r="N23" s="12">
        <f t="shared" si="1"/>
        <v>0</v>
      </c>
      <c r="O23" s="13">
        <v>0.0020833333333333333</v>
      </c>
      <c r="P23" s="25">
        <v>0.09097222222222222</v>
      </c>
      <c r="Q23" s="26">
        <v>0.10804398148148148</v>
      </c>
      <c r="R23" s="12">
        <f t="shared" si="2"/>
        <v>0.014988425925925926</v>
      </c>
      <c r="S23" s="33">
        <f t="shared" si="3"/>
        <v>0.014988425925925926</v>
      </c>
      <c r="T23" s="20">
        <v>17</v>
      </c>
    </row>
    <row r="24" spans="1:20" ht="14.25">
      <c r="A24" s="20">
        <v>18</v>
      </c>
      <c r="B24" s="20" t="s">
        <v>37</v>
      </c>
      <c r="C24" s="74" t="s">
        <v>14</v>
      </c>
      <c r="D24" s="75">
        <v>34</v>
      </c>
      <c r="E24" s="74" t="s">
        <v>36</v>
      </c>
      <c r="F24" s="10"/>
      <c r="G24" s="10"/>
      <c r="H24" s="10"/>
      <c r="I24" s="10"/>
      <c r="J24" s="10"/>
      <c r="K24" s="10">
        <v>3</v>
      </c>
      <c r="L24" s="11">
        <f t="shared" si="0"/>
        <v>3</v>
      </c>
      <c r="M24" s="12">
        <v>0.00017361111111111112</v>
      </c>
      <c r="N24" s="12">
        <f t="shared" si="1"/>
        <v>0.0005208333333333333</v>
      </c>
      <c r="O24" s="13">
        <v>0</v>
      </c>
      <c r="P24" s="25">
        <v>0.06388888888888888</v>
      </c>
      <c r="Q24" s="26">
        <v>0.08045138888888889</v>
      </c>
      <c r="R24" s="12">
        <f t="shared" si="2"/>
        <v>0.016562500000000008</v>
      </c>
      <c r="S24" s="33">
        <f t="shared" si="3"/>
        <v>0.017083333333333343</v>
      </c>
      <c r="T24" s="20">
        <v>18</v>
      </c>
    </row>
    <row r="25" spans="1:20" ht="14.25">
      <c r="A25" s="20">
        <v>19</v>
      </c>
      <c r="B25" s="20" t="s">
        <v>37</v>
      </c>
      <c r="C25" s="74" t="s">
        <v>15</v>
      </c>
      <c r="D25" s="75">
        <v>28</v>
      </c>
      <c r="E25" s="74" t="s">
        <v>70</v>
      </c>
      <c r="F25" s="10"/>
      <c r="G25" s="10"/>
      <c r="H25" s="10"/>
      <c r="I25" s="10"/>
      <c r="J25" s="10"/>
      <c r="K25" s="10"/>
      <c r="L25" s="11">
        <f t="shared" si="0"/>
        <v>0</v>
      </c>
      <c r="M25" s="12">
        <v>0.00017361111111111112</v>
      </c>
      <c r="N25" s="12">
        <f t="shared" si="1"/>
        <v>0</v>
      </c>
      <c r="O25" s="13">
        <v>0</v>
      </c>
      <c r="P25" s="25">
        <v>0.06041666666666667</v>
      </c>
      <c r="Q25" s="26">
        <v>0.07902777777777777</v>
      </c>
      <c r="R25" s="12">
        <f t="shared" si="2"/>
        <v>0.0186111111111111</v>
      </c>
      <c r="S25" s="33">
        <f t="shared" si="3"/>
        <v>0.0186111111111111</v>
      </c>
      <c r="T25" s="20">
        <v>19</v>
      </c>
    </row>
    <row r="26" spans="1:20" ht="14.25">
      <c r="A26" s="20">
        <v>20</v>
      </c>
      <c r="B26" s="20" t="s">
        <v>37</v>
      </c>
      <c r="C26" s="74" t="s">
        <v>15</v>
      </c>
      <c r="D26" s="75">
        <v>58</v>
      </c>
      <c r="E26" s="74" t="s">
        <v>88</v>
      </c>
      <c r="F26" s="10"/>
      <c r="G26" s="10"/>
      <c r="H26" s="10"/>
      <c r="I26" s="10"/>
      <c r="J26" s="10"/>
      <c r="K26" s="10"/>
      <c r="L26" s="11">
        <f t="shared" si="0"/>
        <v>0</v>
      </c>
      <c r="M26" s="12">
        <v>0.000173611111111111</v>
      </c>
      <c r="N26" s="12">
        <f t="shared" si="1"/>
        <v>0</v>
      </c>
      <c r="O26" s="13">
        <v>0.0031712962962962958</v>
      </c>
      <c r="P26" s="25">
        <v>0.11180555555555556</v>
      </c>
      <c r="Q26" s="26">
        <v>0.1350347222222222</v>
      </c>
      <c r="R26" s="12">
        <f t="shared" si="2"/>
        <v>0.02005787037037035</v>
      </c>
      <c r="S26" s="33">
        <f t="shared" si="3"/>
        <v>0.02005787037037035</v>
      </c>
      <c r="T26" s="20">
        <v>20</v>
      </c>
    </row>
    <row r="27" spans="1:20" ht="14.25">
      <c r="A27" s="20">
        <v>21</v>
      </c>
      <c r="B27" s="20" t="s">
        <v>37</v>
      </c>
      <c r="C27" s="74" t="s">
        <v>60</v>
      </c>
      <c r="D27" s="75">
        <v>8</v>
      </c>
      <c r="E27" s="74" t="s">
        <v>62</v>
      </c>
      <c r="F27" s="10"/>
      <c r="G27" s="10"/>
      <c r="H27" s="10"/>
      <c r="I27" s="10"/>
      <c r="J27" s="10"/>
      <c r="K27" s="10">
        <v>3</v>
      </c>
      <c r="L27" s="11">
        <f t="shared" si="0"/>
        <v>3</v>
      </c>
      <c r="M27" s="12">
        <v>0.00017361111111111112</v>
      </c>
      <c r="N27" s="12">
        <f t="shared" si="1"/>
        <v>0.0005208333333333333</v>
      </c>
      <c r="O27" s="13">
        <v>0</v>
      </c>
      <c r="P27" s="25">
        <v>0.02152777777777778</v>
      </c>
      <c r="Q27" s="26">
        <v>0.041666666666666664</v>
      </c>
      <c r="R27" s="12">
        <f t="shared" si="2"/>
        <v>0.020138888888888883</v>
      </c>
      <c r="S27" s="33">
        <f t="shared" si="3"/>
        <v>0.020659722222222218</v>
      </c>
      <c r="T27" s="20">
        <v>21</v>
      </c>
    </row>
    <row r="28" spans="1:20" ht="14.25">
      <c r="A28" s="20">
        <v>22</v>
      </c>
      <c r="B28" s="20" t="s">
        <v>37</v>
      </c>
      <c r="C28" s="74" t="s">
        <v>14</v>
      </c>
      <c r="D28" s="75">
        <v>35</v>
      </c>
      <c r="E28" s="74" t="s">
        <v>73</v>
      </c>
      <c r="F28" s="10"/>
      <c r="G28" s="10"/>
      <c r="H28" s="10"/>
      <c r="I28" s="10"/>
      <c r="J28" s="10"/>
      <c r="K28" s="10"/>
      <c r="L28" s="11">
        <f t="shared" si="0"/>
        <v>0</v>
      </c>
      <c r="M28" s="12">
        <v>0.00017361111111111112</v>
      </c>
      <c r="N28" s="12">
        <f t="shared" si="1"/>
        <v>0</v>
      </c>
      <c r="O28" s="13">
        <v>0</v>
      </c>
      <c r="P28" s="25">
        <v>0.07013888888888889</v>
      </c>
      <c r="Q28" s="26">
        <v>0.09105324074074074</v>
      </c>
      <c r="R28" s="12">
        <f t="shared" si="2"/>
        <v>0.02091435185185185</v>
      </c>
      <c r="S28" s="33">
        <f t="shared" si="3"/>
        <v>0.02091435185185185</v>
      </c>
      <c r="T28" s="20">
        <v>22</v>
      </c>
    </row>
    <row r="29" spans="1:20" ht="14.25">
      <c r="A29" s="20">
        <v>23</v>
      </c>
      <c r="B29" s="20" t="s">
        <v>37</v>
      </c>
      <c r="C29" s="74" t="s">
        <v>15</v>
      </c>
      <c r="D29" s="75">
        <v>57</v>
      </c>
      <c r="E29" s="74" t="s">
        <v>87</v>
      </c>
      <c r="F29" s="10"/>
      <c r="G29" s="10"/>
      <c r="H29" s="10"/>
      <c r="I29" s="10"/>
      <c r="J29" s="10"/>
      <c r="K29" s="10"/>
      <c r="L29" s="11">
        <f t="shared" si="0"/>
        <v>0</v>
      </c>
      <c r="M29" s="12">
        <v>0.000173611111111111</v>
      </c>
      <c r="N29" s="12">
        <f t="shared" si="1"/>
        <v>0</v>
      </c>
      <c r="O29" s="13">
        <v>0.0028819444444444444</v>
      </c>
      <c r="P29" s="25">
        <v>0.11180555555555556</v>
      </c>
      <c r="Q29" s="26">
        <v>0.13582175925925927</v>
      </c>
      <c r="R29" s="12">
        <f t="shared" si="2"/>
        <v>0.021134259259259262</v>
      </c>
      <c r="S29" s="33">
        <f t="shared" si="3"/>
        <v>0.021134259259259262</v>
      </c>
      <c r="T29" s="20">
        <v>23</v>
      </c>
    </row>
    <row r="30" spans="1:20" ht="14.25">
      <c r="A30" s="20">
        <v>24</v>
      </c>
      <c r="B30" s="20" t="s">
        <v>37</v>
      </c>
      <c r="C30" s="74" t="s">
        <v>15</v>
      </c>
      <c r="D30" s="75">
        <v>56</v>
      </c>
      <c r="E30" s="74" t="s">
        <v>86</v>
      </c>
      <c r="F30" s="10"/>
      <c r="G30" s="10"/>
      <c r="H30" s="10"/>
      <c r="I30" s="10"/>
      <c r="J30" s="10"/>
      <c r="K30" s="10"/>
      <c r="L30" s="11">
        <f t="shared" si="0"/>
        <v>0</v>
      </c>
      <c r="M30" s="12">
        <v>0.000173611111111111</v>
      </c>
      <c r="N30" s="12">
        <f t="shared" si="1"/>
        <v>0</v>
      </c>
      <c r="O30" s="13">
        <v>0</v>
      </c>
      <c r="P30" s="25">
        <v>0.10486111111111111</v>
      </c>
      <c r="Q30" s="26">
        <v>0.12908564814814813</v>
      </c>
      <c r="R30" s="12">
        <f t="shared" si="2"/>
        <v>0.024224537037037017</v>
      </c>
      <c r="S30" s="33">
        <f t="shared" si="3"/>
        <v>0.024224537037037017</v>
      </c>
      <c r="T30" s="20">
        <v>24</v>
      </c>
    </row>
    <row r="31" spans="1:20" ht="14.25">
      <c r="A31" s="20">
        <v>25</v>
      </c>
      <c r="B31" s="20" t="s">
        <v>37</v>
      </c>
      <c r="C31" s="74" t="s">
        <v>15</v>
      </c>
      <c r="D31" s="75">
        <v>55</v>
      </c>
      <c r="E31" s="74" t="s">
        <v>85</v>
      </c>
      <c r="F31" s="10"/>
      <c r="G31" s="10"/>
      <c r="H31" s="10"/>
      <c r="I31" s="10">
        <v>10</v>
      </c>
      <c r="J31" s="10"/>
      <c r="K31" s="10"/>
      <c r="L31" s="11">
        <f t="shared" si="0"/>
        <v>10</v>
      </c>
      <c r="M31" s="12">
        <v>0.000173611111111111</v>
      </c>
      <c r="N31" s="12">
        <f t="shared" si="1"/>
        <v>0.0017361111111111101</v>
      </c>
      <c r="O31" s="13">
        <v>0</v>
      </c>
      <c r="P31" s="25">
        <v>0.10486111111111111</v>
      </c>
      <c r="Q31" s="26">
        <v>0.13115740740740742</v>
      </c>
      <c r="R31" s="12">
        <f t="shared" si="2"/>
        <v>0.026296296296296304</v>
      </c>
      <c r="S31" s="33">
        <f t="shared" si="3"/>
        <v>0.028032407407407416</v>
      </c>
      <c r="T31" s="20">
        <v>25</v>
      </c>
    </row>
    <row r="32" spans="1:20" ht="14.25">
      <c r="A32" s="20">
        <v>26</v>
      </c>
      <c r="B32" s="20" t="s">
        <v>37</v>
      </c>
      <c r="C32" s="74" t="s">
        <v>60</v>
      </c>
      <c r="D32" s="75">
        <v>7</v>
      </c>
      <c r="E32" s="74" t="s">
        <v>61</v>
      </c>
      <c r="F32" s="10"/>
      <c r="G32" s="10">
        <v>10</v>
      </c>
      <c r="H32" s="10"/>
      <c r="I32" s="66" t="s">
        <v>107</v>
      </c>
      <c r="J32" s="10"/>
      <c r="K32" s="10">
        <v>3</v>
      </c>
      <c r="L32" s="11">
        <f aca="true" t="shared" si="4" ref="L32:L45">F32+G32+H32+J32+K32</f>
        <v>13</v>
      </c>
      <c r="M32" s="12">
        <v>0.00017361111111111112</v>
      </c>
      <c r="N32" s="12">
        <f t="shared" si="1"/>
        <v>0.0022569444444444447</v>
      </c>
      <c r="O32" s="13">
        <v>0</v>
      </c>
      <c r="P32" s="25">
        <v>0.02152777777777778</v>
      </c>
      <c r="Q32" s="13">
        <v>0.02854166666666667</v>
      </c>
      <c r="R32" s="12">
        <f t="shared" si="2"/>
        <v>0.007013888888888889</v>
      </c>
      <c r="S32" s="33">
        <f t="shared" si="3"/>
        <v>0.009270833333333334</v>
      </c>
      <c r="T32" s="20">
        <v>26</v>
      </c>
    </row>
    <row r="33" spans="1:20" ht="14.25">
      <c r="A33" s="20">
        <v>27</v>
      </c>
      <c r="B33" s="20" t="s">
        <v>37</v>
      </c>
      <c r="C33" s="74" t="s">
        <v>56</v>
      </c>
      <c r="D33" s="75">
        <v>2</v>
      </c>
      <c r="E33" s="74" t="s">
        <v>58</v>
      </c>
      <c r="F33" s="10"/>
      <c r="G33" s="10"/>
      <c r="H33" s="10"/>
      <c r="I33" s="66" t="s">
        <v>107</v>
      </c>
      <c r="J33" s="10"/>
      <c r="K33" s="10">
        <v>6</v>
      </c>
      <c r="L33" s="11">
        <f t="shared" si="4"/>
        <v>6</v>
      </c>
      <c r="M33" s="12">
        <v>0.00017361111111111112</v>
      </c>
      <c r="N33" s="12">
        <f t="shared" si="1"/>
        <v>0.0010416666666666667</v>
      </c>
      <c r="O33" s="13">
        <v>0</v>
      </c>
      <c r="P33" s="25">
        <v>0.011111111111111112</v>
      </c>
      <c r="Q33" s="26">
        <v>0.024016203703703706</v>
      </c>
      <c r="R33" s="12">
        <f t="shared" si="2"/>
        <v>0.012905092592592595</v>
      </c>
      <c r="S33" s="33">
        <f t="shared" si="3"/>
        <v>0.013946759259259261</v>
      </c>
      <c r="T33" s="20">
        <v>27</v>
      </c>
    </row>
    <row r="34" spans="1:20" ht="14.25">
      <c r="A34" s="20">
        <v>28</v>
      </c>
      <c r="B34" s="20" t="s">
        <v>37</v>
      </c>
      <c r="C34" s="74" t="s">
        <v>17</v>
      </c>
      <c r="D34" s="75">
        <v>13</v>
      </c>
      <c r="E34" s="74" t="s">
        <v>65</v>
      </c>
      <c r="F34" s="10"/>
      <c r="G34" s="10">
        <v>10</v>
      </c>
      <c r="H34" s="10"/>
      <c r="I34" s="66" t="s">
        <v>107</v>
      </c>
      <c r="J34" s="10"/>
      <c r="K34" s="10"/>
      <c r="L34" s="11">
        <f t="shared" si="4"/>
        <v>10</v>
      </c>
      <c r="M34" s="12">
        <v>0.00017361111111111112</v>
      </c>
      <c r="N34" s="12">
        <f t="shared" si="1"/>
        <v>0.0017361111111111112</v>
      </c>
      <c r="O34" s="13">
        <v>0</v>
      </c>
      <c r="P34" s="25">
        <v>0.04861111111111111</v>
      </c>
      <c r="Q34" s="26">
        <v>0.062141203703703705</v>
      </c>
      <c r="R34" s="12">
        <f t="shared" si="2"/>
        <v>0.013530092592592594</v>
      </c>
      <c r="S34" s="33">
        <f t="shared" si="3"/>
        <v>0.015266203703703705</v>
      </c>
      <c r="T34" s="20">
        <v>28</v>
      </c>
    </row>
    <row r="35" spans="1:20" ht="14.25">
      <c r="A35" s="20">
        <v>29</v>
      </c>
      <c r="B35" s="20" t="s">
        <v>37</v>
      </c>
      <c r="C35" s="74" t="s">
        <v>15</v>
      </c>
      <c r="D35" s="75">
        <v>30</v>
      </c>
      <c r="E35" s="74" t="s">
        <v>72</v>
      </c>
      <c r="F35" s="10"/>
      <c r="G35" s="10"/>
      <c r="H35" s="10"/>
      <c r="I35" s="66" t="s">
        <v>107</v>
      </c>
      <c r="J35" s="10"/>
      <c r="K35" s="10"/>
      <c r="L35" s="11">
        <f t="shared" si="4"/>
        <v>0</v>
      </c>
      <c r="M35" s="12">
        <v>0.00017361111111111112</v>
      </c>
      <c r="N35" s="12">
        <f t="shared" si="1"/>
        <v>0</v>
      </c>
      <c r="O35" s="13">
        <v>0</v>
      </c>
      <c r="P35" s="25">
        <v>0.06736111111111111</v>
      </c>
      <c r="Q35" s="26">
        <v>0.08284722222222222</v>
      </c>
      <c r="R35" s="12">
        <f t="shared" si="2"/>
        <v>0.015486111111111117</v>
      </c>
      <c r="S35" s="33">
        <f t="shared" si="3"/>
        <v>0.015486111111111117</v>
      </c>
      <c r="T35" s="20">
        <v>29</v>
      </c>
    </row>
    <row r="36" spans="1:20" ht="14.25">
      <c r="A36" s="20">
        <v>30</v>
      </c>
      <c r="B36" s="20" t="s">
        <v>37</v>
      </c>
      <c r="C36" s="74" t="s">
        <v>78</v>
      </c>
      <c r="D36" s="75">
        <v>51</v>
      </c>
      <c r="E36" s="74" t="s">
        <v>82</v>
      </c>
      <c r="F36" s="10"/>
      <c r="G36" s="10"/>
      <c r="H36" s="10"/>
      <c r="I36" s="66" t="s">
        <v>107</v>
      </c>
      <c r="J36" s="10"/>
      <c r="K36" s="10"/>
      <c r="L36" s="11">
        <f t="shared" si="4"/>
        <v>0</v>
      </c>
      <c r="M36" s="12">
        <v>0.000173611111111111</v>
      </c>
      <c r="N36" s="12">
        <f t="shared" si="1"/>
        <v>0</v>
      </c>
      <c r="O36" s="13">
        <v>0</v>
      </c>
      <c r="P36" s="25">
        <v>0.08750000000000001</v>
      </c>
      <c r="Q36" s="26">
        <v>0.10313657407407407</v>
      </c>
      <c r="R36" s="12">
        <f t="shared" si="2"/>
        <v>0.015636574074074067</v>
      </c>
      <c r="S36" s="33">
        <f t="shared" si="3"/>
        <v>0.015636574074074067</v>
      </c>
      <c r="T36" s="20">
        <v>30</v>
      </c>
    </row>
    <row r="37" spans="1:20" ht="14.25">
      <c r="A37" s="20">
        <v>31</v>
      </c>
      <c r="B37" s="20" t="s">
        <v>37</v>
      </c>
      <c r="C37" s="74" t="s">
        <v>17</v>
      </c>
      <c r="D37" s="75">
        <v>15</v>
      </c>
      <c r="E37" s="74" t="s">
        <v>66</v>
      </c>
      <c r="F37" s="10"/>
      <c r="G37" s="10"/>
      <c r="H37" s="10"/>
      <c r="I37" s="66" t="s">
        <v>107</v>
      </c>
      <c r="J37" s="10"/>
      <c r="K37" s="10"/>
      <c r="L37" s="11">
        <f t="shared" si="4"/>
        <v>0</v>
      </c>
      <c r="M37" s="12">
        <v>0.00017361111111111112</v>
      </c>
      <c r="N37" s="12">
        <f t="shared" si="1"/>
        <v>0</v>
      </c>
      <c r="O37" s="13">
        <v>0</v>
      </c>
      <c r="P37" s="25">
        <v>0.052083333333333336</v>
      </c>
      <c r="Q37" s="26">
        <v>0.06858796296296296</v>
      </c>
      <c r="R37" s="12">
        <f t="shared" si="2"/>
        <v>0.016504629629629626</v>
      </c>
      <c r="S37" s="33">
        <f t="shared" si="3"/>
        <v>0.016504629629629626</v>
      </c>
      <c r="T37" s="20">
        <v>31</v>
      </c>
    </row>
    <row r="38" spans="1:20" ht="14.25">
      <c r="A38" s="20">
        <v>32</v>
      </c>
      <c r="B38" s="20" t="s">
        <v>37</v>
      </c>
      <c r="C38" s="74" t="s">
        <v>78</v>
      </c>
      <c r="D38" s="75">
        <v>43</v>
      </c>
      <c r="E38" s="74" t="s">
        <v>80</v>
      </c>
      <c r="F38" s="10"/>
      <c r="G38" s="10"/>
      <c r="H38" s="10"/>
      <c r="I38" s="66" t="s">
        <v>107</v>
      </c>
      <c r="J38" s="10"/>
      <c r="K38" s="10"/>
      <c r="L38" s="11">
        <f t="shared" si="4"/>
        <v>0</v>
      </c>
      <c r="M38" s="12">
        <v>0.000173611111111111</v>
      </c>
      <c r="N38" s="12">
        <f t="shared" si="1"/>
        <v>0</v>
      </c>
      <c r="O38" s="13">
        <v>0.0006712962962962962</v>
      </c>
      <c r="P38" s="25">
        <v>0.08055555555555556</v>
      </c>
      <c r="Q38" s="26">
        <v>0.10127314814814814</v>
      </c>
      <c r="R38" s="12">
        <f t="shared" si="2"/>
        <v>0.020046296296296284</v>
      </c>
      <c r="S38" s="33">
        <f t="shared" si="3"/>
        <v>0.020046296296296284</v>
      </c>
      <c r="T38" s="20">
        <v>32</v>
      </c>
    </row>
    <row r="39" spans="1:20" ht="14.25">
      <c r="A39" s="20">
        <v>33</v>
      </c>
      <c r="B39" s="20" t="s">
        <v>37</v>
      </c>
      <c r="C39" s="74" t="s">
        <v>51</v>
      </c>
      <c r="D39" s="75">
        <v>37</v>
      </c>
      <c r="E39" s="74" t="s">
        <v>75</v>
      </c>
      <c r="F39" s="10"/>
      <c r="G39" s="10"/>
      <c r="H39" s="10"/>
      <c r="I39" s="66" t="s">
        <v>107</v>
      </c>
      <c r="J39" s="10"/>
      <c r="K39" s="10">
        <v>3</v>
      </c>
      <c r="L39" s="11">
        <f t="shared" si="4"/>
        <v>3</v>
      </c>
      <c r="M39" s="12">
        <v>0.00017361111111111112</v>
      </c>
      <c r="N39" s="12">
        <f t="shared" si="1"/>
        <v>0.0005208333333333333</v>
      </c>
      <c r="O39" s="13">
        <v>0</v>
      </c>
      <c r="P39" s="25">
        <v>0.07708333333333334</v>
      </c>
      <c r="Q39" s="26">
        <v>0.09694444444444444</v>
      </c>
      <c r="R39" s="12">
        <f t="shared" si="2"/>
        <v>0.019861111111111107</v>
      </c>
      <c r="S39" s="33">
        <f t="shared" si="3"/>
        <v>0.020381944444444442</v>
      </c>
      <c r="T39" s="20">
        <v>33</v>
      </c>
    </row>
    <row r="40" spans="1:20" ht="14.25">
      <c r="A40" s="20">
        <v>34</v>
      </c>
      <c r="B40" s="20" t="s">
        <v>37</v>
      </c>
      <c r="C40" s="74" t="s">
        <v>15</v>
      </c>
      <c r="D40" s="75">
        <v>39</v>
      </c>
      <c r="E40" s="74" t="s">
        <v>30</v>
      </c>
      <c r="F40" s="10"/>
      <c r="G40" s="10"/>
      <c r="H40" s="10"/>
      <c r="I40" s="66" t="s">
        <v>107</v>
      </c>
      <c r="J40" s="10"/>
      <c r="K40" s="10"/>
      <c r="L40" s="11">
        <f t="shared" si="4"/>
        <v>0</v>
      </c>
      <c r="M40" s="12">
        <v>0.00017361111111111112</v>
      </c>
      <c r="N40" s="12">
        <f t="shared" si="1"/>
        <v>0</v>
      </c>
      <c r="O40" s="13">
        <v>0</v>
      </c>
      <c r="P40" s="25">
        <v>0.09444444444444444</v>
      </c>
      <c r="Q40" s="26">
        <v>0.11524305555555554</v>
      </c>
      <c r="R40" s="12">
        <f t="shared" si="2"/>
        <v>0.0207986111111111</v>
      </c>
      <c r="S40" s="33">
        <f t="shared" si="3"/>
        <v>0.0207986111111111</v>
      </c>
      <c r="T40" s="20">
        <v>34</v>
      </c>
    </row>
    <row r="41" spans="1:20" ht="14.25">
      <c r="A41" s="20">
        <v>35</v>
      </c>
      <c r="B41" s="20" t="s">
        <v>37</v>
      </c>
      <c r="C41" s="74" t="s">
        <v>51</v>
      </c>
      <c r="D41" s="75">
        <v>38</v>
      </c>
      <c r="E41" s="74" t="s">
        <v>76</v>
      </c>
      <c r="F41" s="10"/>
      <c r="G41" s="10"/>
      <c r="H41" s="10"/>
      <c r="I41" s="66" t="s">
        <v>107</v>
      </c>
      <c r="J41" s="10"/>
      <c r="K41" s="10">
        <v>6</v>
      </c>
      <c r="L41" s="11">
        <f t="shared" si="4"/>
        <v>6</v>
      </c>
      <c r="M41" s="12">
        <v>0.00017361111111111112</v>
      </c>
      <c r="N41" s="12">
        <f t="shared" si="1"/>
        <v>0.0010416666666666667</v>
      </c>
      <c r="O41" s="13">
        <v>0.0007523148148148147</v>
      </c>
      <c r="P41" s="25">
        <v>0.07708333333333334</v>
      </c>
      <c r="Q41" s="26">
        <v>0.0984375</v>
      </c>
      <c r="R41" s="12">
        <f t="shared" si="2"/>
        <v>0.020601851851851847</v>
      </c>
      <c r="S41" s="33">
        <f t="shared" si="3"/>
        <v>0.021643518518518513</v>
      </c>
      <c r="T41" s="20">
        <v>35</v>
      </c>
    </row>
    <row r="42" spans="1:20" ht="14.25">
      <c r="A42" s="20">
        <v>36</v>
      </c>
      <c r="B42" s="20" t="s">
        <v>37</v>
      </c>
      <c r="C42" s="74" t="s">
        <v>60</v>
      </c>
      <c r="D42" s="75">
        <v>10</v>
      </c>
      <c r="E42" s="74" t="s">
        <v>64</v>
      </c>
      <c r="F42" s="10"/>
      <c r="G42" s="10"/>
      <c r="H42" s="10"/>
      <c r="I42" s="66" t="s">
        <v>107</v>
      </c>
      <c r="J42" s="10"/>
      <c r="K42" s="10"/>
      <c r="L42" s="11">
        <f t="shared" si="4"/>
        <v>0</v>
      </c>
      <c r="M42" s="12">
        <v>0.00017361111111111112</v>
      </c>
      <c r="N42" s="12">
        <f t="shared" si="1"/>
        <v>0</v>
      </c>
      <c r="O42" s="13">
        <v>0.00034722222222222224</v>
      </c>
      <c r="P42" s="25">
        <v>0.024999999999999998</v>
      </c>
      <c r="Q42" s="26">
        <v>0.047245370370370375</v>
      </c>
      <c r="R42" s="12">
        <f t="shared" si="2"/>
        <v>0.021898148148148156</v>
      </c>
      <c r="S42" s="33">
        <f t="shared" si="3"/>
        <v>0.021898148148148156</v>
      </c>
      <c r="T42" s="20">
        <v>36</v>
      </c>
    </row>
    <row r="43" spans="1:20" ht="14.25">
      <c r="A43" s="20">
        <v>37</v>
      </c>
      <c r="B43" s="20" t="s">
        <v>37</v>
      </c>
      <c r="C43" s="74" t="s">
        <v>14</v>
      </c>
      <c r="D43" s="75">
        <v>36</v>
      </c>
      <c r="E43" s="74" t="s">
        <v>74</v>
      </c>
      <c r="F43" s="10"/>
      <c r="G43" s="10">
        <v>10</v>
      </c>
      <c r="H43" s="10"/>
      <c r="I43" s="66" t="s">
        <v>107</v>
      </c>
      <c r="J43" s="10"/>
      <c r="K43" s="10"/>
      <c r="L43" s="11">
        <f t="shared" si="4"/>
        <v>10</v>
      </c>
      <c r="M43" s="12">
        <v>0.00017361111111111112</v>
      </c>
      <c r="N43" s="12">
        <f t="shared" si="1"/>
        <v>0.0017361111111111112</v>
      </c>
      <c r="O43" s="13">
        <v>0</v>
      </c>
      <c r="P43" s="25">
        <v>0.07013888888888889</v>
      </c>
      <c r="Q43" s="26">
        <v>0.09212962962962963</v>
      </c>
      <c r="R43" s="12">
        <f t="shared" si="2"/>
        <v>0.02199074074074074</v>
      </c>
      <c r="S43" s="33">
        <f t="shared" si="3"/>
        <v>0.023726851851851853</v>
      </c>
      <c r="T43" s="20">
        <v>37</v>
      </c>
    </row>
    <row r="44" spans="1:20" ht="14.25">
      <c r="A44" s="20">
        <v>38</v>
      </c>
      <c r="B44" s="20" t="s">
        <v>37</v>
      </c>
      <c r="C44" s="74" t="s">
        <v>15</v>
      </c>
      <c r="D44" s="75">
        <v>40</v>
      </c>
      <c r="E44" s="74" t="s">
        <v>77</v>
      </c>
      <c r="F44" s="10"/>
      <c r="G44" s="10">
        <v>10</v>
      </c>
      <c r="H44" s="10"/>
      <c r="I44" s="66" t="s">
        <v>107</v>
      </c>
      <c r="J44" s="10"/>
      <c r="K44" s="10"/>
      <c r="L44" s="11">
        <f t="shared" si="4"/>
        <v>10</v>
      </c>
      <c r="M44" s="12">
        <v>0.00017361111111111112</v>
      </c>
      <c r="N44" s="12">
        <f t="shared" si="1"/>
        <v>0.0017361111111111112</v>
      </c>
      <c r="O44" s="13">
        <v>0</v>
      </c>
      <c r="P44" s="25">
        <v>0.09444444444444444</v>
      </c>
      <c r="Q44" s="26">
        <v>0.11668981481481482</v>
      </c>
      <c r="R44" s="12">
        <f t="shared" si="2"/>
        <v>0.022245370370370374</v>
      </c>
      <c r="S44" s="33">
        <f t="shared" si="3"/>
        <v>0.023981481481481486</v>
      </c>
      <c r="T44" s="20">
        <v>38</v>
      </c>
    </row>
    <row r="45" spans="1:20" ht="14.25">
      <c r="A45" s="20">
        <v>39</v>
      </c>
      <c r="B45" s="20" t="s">
        <v>37</v>
      </c>
      <c r="C45" s="74" t="s">
        <v>60</v>
      </c>
      <c r="D45" s="75">
        <v>9</v>
      </c>
      <c r="E45" s="74" t="s">
        <v>63</v>
      </c>
      <c r="F45" s="10"/>
      <c r="G45" s="10">
        <v>10</v>
      </c>
      <c r="H45" s="10"/>
      <c r="I45" s="66" t="s">
        <v>107</v>
      </c>
      <c r="J45" s="10"/>
      <c r="K45" s="10"/>
      <c r="L45" s="11">
        <f t="shared" si="4"/>
        <v>10</v>
      </c>
      <c r="M45" s="12">
        <v>0.00017361111111111112</v>
      </c>
      <c r="N45" s="12">
        <f t="shared" si="1"/>
        <v>0.0017361111111111112</v>
      </c>
      <c r="O45" s="13">
        <v>0</v>
      </c>
      <c r="P45" s="25">
        <v>0.024999999999999998</v>
      </c>
      <c r="Q45" s="26">
        <v>0.04886574074074074</v>
      </c>
      <c r="R45" s="12">
        <f t="shared" si="2"/>
        <v>0.02386574074074074</v>
      </c>
      <c r="S45" s="33">
        <f t="shared" si="3"/>
        <v>0.02560185185185185</v>
      </c>
      <c r="T45" s="20">
        <v>39</v>
      </c>
    </row>
  </sheetData>
  <sheetProtection/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T25"/>
  <sheetViews>
    <sheetView zoomScale="110" zoomScaleNormal="110" zoomScalePageLayoutView="0" workbookViewId="0" topLeftCell="A6">
      <selection activeCell="E24" sqref="E24"/>
    </sheetView>
  </sheetViews>
  <sheetFormatPr defaultColWidth="9.00390625" defaultRowHeight="12.75"/>
  <cols>
    <col min="1" max="1" width="4.00390625" style="21" customWidth="1"/>
    <col min="2" max="2" width="3.125" style="21" customWidth="1"/>
    <col min="3" max="3" width="11.75390625" style="9" customWidth="1"/>
    <col min="4" max="4" width="4.25390625" style="9" customWidth="1"/>
    <col min="5" max="5" width="24.75390625" style="9" customWidth="1"/>
    <col min="6" max="11" width="4.75390625" style="9" customWidth="1"/>
    <col min="12" max="12" width="4.75390625" style="14" customWidth="1"/>
    <col min="13" max="13" width="9.75390625" style="15" customWidth="1"/>
    <col min="14" max="14" width="9.625" style="15" customWidth="1"/>
    <col min="15" max="15" width="10.00390625" style="31" customWidth="1"/>
    <col min="16" max="16" width="7.75390625" style="15" customWidth="1"/>
    <col min="17" max="17" width="8.625" style="15" customWidth="1"/>
    <col min="18" max="18" width="7.25390625" style="15" customWidth="1"/>
    <col min="19" max="19" width="8.00390625" style="32" customWidth="1"/>
    <col min="20" max="20" width="4.375" style="9" customWidth="1"/>
    <col min="21" max="16384" width="9.125" style="9" customWidth="1"/>
  </cols>
  <sheetData>
    <row r="6" spans="1:20" ht="74.25" customHeight="1">
      <c r="A6" s="4" t="s">
        <v>11</v>
      </c>
      <c r="B6" s="5" t="s">
        <v>12</v>
      </c>
      <c r="C6" s="5" t="s">
        <v>0</v>
      </c>
      <c r="D6" s="5" t="s">
        <v>13</v>
      </c>
      <c r="E6" s="3" t="s">
        <v>10</v>
      </c>
      <c r="F6" s="19" t="s">
        <v>42</v>
      </c>
      <c r="G6" s="19" t="s">
        <v>43</v>
      </c>
      <c r="H6" s="19" t="s">
        <v>47</v>
      </c>
      <c r="I6" s="19" t="s">
        <v>108</v>
      </c>
      <c r="J6" s="19" t="s">
        <v>45</v>
      </c>
      <c r="K6" s="19" t="s">
        <v>44</v>
      </c>
      <c r="L6" s="6" t="s">
        <v>1</v>
      </c>
      <c r="M6" s="73" t="s">
        <v>3</v>
      </c>
      <c r="N6" s="73" t="s">
        <v>2</v>
      </c>
      <c r="O6" s="73" t="s">
        <v>4</v>
      </c>
      <c r="P6" s="73" t="s">
        <v>8</v>
      </c>
      <c r="Q6" s="73" t="s">
        <v>7</v>
      </c>
      <c r="R6" s="8" t="s">
        <v>9</v>
      </c>
      <c r="S6" s="73" t="s">
        <v>5</v>
      </c>
      <c r="T6" s="24" t="s">
        <v>6</v>
      </c>
    </row>
    <row r="7" spans="1:20" ht="14.25">
      <c r="A7" s="20">
        <v>1</v>
      </c>
      <c r="B7" s="20" t="s">
        <v>38</v>
      </c>
      <c r="C7" s="74" t="s">
        <v>56</v>
      </c>
      <c r="D7" s="75">
        <v>5</v>
      </c>
      <c r="E7" s="74" t="s">
        <v>90</v>
      </c>
      <c r="F7" s="10"/>
      <c r="G7" s="10"/>
      <c r="H7" s="10"/>
      <c r="I7" s="10"/>
      <c r="J7" s="10"/>
      <c r="K7" s="10"/>
      <c r="L7" s="11">
        <f aca="true" t="shared" si="0" ref="L7:L18">F7+G7+H7+I7+J7+K7</f>
        <v>0</v>
      </c>
      <c r="M7" s="12">
        <v>0.00017361111111111112</v>
      </c>
      <c r="N7" s="12">
        <f aca="true" t="shared" si="1" ref="N7:N25">L7*M7</f>
        <v>0</v>
      </c>
      <c r="O7" s="13">
        <v>0</v>
      </c>
      <c r="P7" s="25">
        <v>0.018055555555555557</v>
      </c>
      <c r="Q7" s="26">
        <v>0.02854166666666667</v>
      </c>
      <c r="R7" s="12">
        <f aca="true" t="shared" si="2" ref="R7:R25">Q7-P7-O7</f>
        <v>0.010486111111111113</v>
      </c>
      <c r="S7" s="33">
        <f aca="true" t="shared" si="3" ref="S7:S18">R7+N7</f>
        <v>0.010486111111111113</v>
      </c>
      <c r="T7" s="20">
        <v>1</v>
      </c>
    </row>
    <row r="8" spans="1:20" ht="14.25">
      <c r="A8" s="20">
        <v>2</v>
      </c>
      <c r="B8" s="20" t="s">
        <v>38</v>
      </c>
      <c r="C8" s="74" t="s">
        <v>68</v>
      </c>
      <c r="D8" s="75">
        <v>25</v>
      </c>
      <c r="E8" s="74" t="s">
        <v>35</v>
      </c>
      <c r="F8" s="10"/>
      <c r="G8" s="10"/>
      <c r="H8" s="10"/>
      <c r="I8" s="10"/>
      <c r="J8" s="10"/>
      <c r="K8" s="10"/>
      <c r="L8" s="11">
        <f t="shared" si="0"/>
        <v>0</v>
      </c>
      <c r="M8" s="12">
        <v>0.00017361111111111112</v>
      </c>
      <c r="N8" s="12">
        <f t="shared" si="1"/>
        <v>0</v>
      </c>
      <c r="O8" s="13">
        <v>0</v>
      </c>
      <c r="P8" s="25">
        <v>0.043750000000000004</v>
      </c>
      <c r="Q8" s="26">
        <v>0.05475694444444445</v>
      </c>
      <c r="R8" s="12">
        <f t="shared" si="2"/>
        <v>0.011006944444444444</v>
      </c>
      <c r="S8" s="33">
        <f t="shared" si="3"/>
        <v>0.011006944444444444</v>
      </c>
      <c r="T8" s="20">
        <v>2</v>
      </c>
    </row>
    <row r="9" spans="1:20" ht="14.25">
      <c r="A9" s="20">
        <v>3</v>
      </c>
      <c r="B9" s="20" t="s">
        <v>38</v>
      </c>
      <c r="C9" s="74" t="s">
        <v>56</v>
      </c>
      <c r="D9" s="75">
        <v>20</v>
      </c>
      <c r="E9" s="74" t="s">
        <v>95</v>
      </c>
      <c r="F9" s="10"/>
      <c r="G9" s="10"/>
      <c r="H9" s="10"/>
      <c r="I9" s="10"/>
      <c r="J9" s="10"/>
      <c r="K9" s="10"/>
      <c r="L9" s="11">
        <f t="shared" si="0"/>
        <v>0</v>
      </c>
      <c r="M9" s="12">
        <v>0.00017361111111111112</v>
      </c>
      <c r="N9" s="12">
        <f t="shared" si="1"/>
        <v>0</v>
      </c>
      <c r="O9" s="13">
        <v>0.001388888888888889</v>
      </c>
      <c r="P9" s="25">
        <v>0.03194444444444445</v>
      </c>
      <c r="Q9" s="26">
        <v>0.044606481481481476</v>
      </c>
      <c r="R9" s="12">
        <f t="shared" si="2"/>
        <v>0.011273148148148138</v>
      </c>
      <c r="S9" s="33">
        <f t="shared" si="3"/>
        <v>0.011273148148148138</v>
      </c>
      <c r="T9" s="20">
        <v>3</v>
      </c>
    </row>
    <row r="10" spans="1:20" ht="14.25">
      <c r="A10" s="20">
        <v>4</v>
      </c>
      <c r="B10" s="20" t="s">
        <v>38</v>
      </c>
      <c r="C10" s="74" t="s">
        <v>68</v>
      </c>
      <c r="D10" s="75">
        <v>26</v>
      </c>
      <c r="E10" s="74" t="s">
        <v>96</v>
      </c>
      <c r="F10" s="10"/>
      <c r="G10" s="10"/>
      <c r="H10" s="10"/>
      <c r="I10" s="10"/>
      <c r="J10" s="10"/>
      <c r="K10" s="10"/>
      <c r="L10" s="11">
        <f t="shared" si="0"/>
        <v>0</v>
      </c>
      <c r="M10" s="12">
        <v>0.00017361111111111112</v>
      </c>
      <c r="N10" s="12">
        <f t="shared" si="1"/>
        <v>0</v>
      </c>
      <c r="O10" s="13">
        <v>0</v>
      </c>
      <c r="P10" s="25">
        <v>0.043750000000000004</v>
      </c>
      <c r="Q10" s="26">
        <v>0.05649305555555556</v>
      </c>
      <c r="R10" s="12">
        <f t="shared" si="2"/>
        <v>0.012743055555555556</v>
      </c>
      <c r="S10" s="33">
        <f t="shared" si="3"/>
        <v>0.012743055555555556</v>
      </c>
      <c r="T10" s="20">
        <v>4</v>
      </c>
    </row>
    <row r="11" spans="1:20" ht="14.25">
      <c r="A11" s="20">
        <v>5</v>
      </c>
      <c r="B11" s="20" t="s">
        <v>38</v>
      </c>
      <c r="C11" s="74" t="s">
        <v>15</v>
      </c>
      <c r="D11" s="75">
        <v>31</v>
      </c>
      <c r="E11" s="74" t="s">
        <v>97</v>
      </c>
      <c r="F11" s="10"/>
      <c r="G11" s="10"/>
      <c r="H11" s="10"/>
      <c r="I11" s="10"/>
      <c r="J11" s="10"/>
      <c r="K11" s="10"/>
      <c r="L11" s="11">
        <f t="shared" si="0"/>
        <v>0</v>
      </c>
      <c r="M11" s="12">
        <v>0.00017361111111111112</v>
      </c>
      <c r="N11" s="12">
        <f t="shared" si="1"/>
        <v>0</v>
      </c>
      <c r="O11" s="13">
        <v>0.0020833333333333333</v>
      </c>
      <c r="P11" s="25">
        <v>0.07361111111111111</v>
      </c>
      <c r="Q11" s="26">
        <v>0.08903935185185186</v>
      </c>
      <c r="R11" s="12">
        <f t="shared" si="2"/>
        <v>0.01334490740740741</v>
      </c>
      <c r="S11" s="33">
        <f t="shared" si="3"/>
        <v>0.01334490740740741</v>
      </c>
      <c r="T11" s="20">
        <v>5</v>
      </c>
    </row>
    <row r="12" spans="1:20" ht="14.25">
      <c r="A12" s="20">
        <v>6</v>
      </c>
      <c r="B12" s="20" t="s">
        <v>38</v>
      </c>
      <c r="C12" s="74" t="s">
        <v>78</v>
      </c>
      <c r="D12" s="75">
        <v>45</v>
      </c>
      <c r="E12" s="74" t="s">
        <v>99</v>
      </c>
      <c r="F12" s="28"/>
      <c r="G12" s="28"/>
      <c r="H12" s="28"/>
      <c r="I12" s="28"/>
      <c r="J12" s="28"/>
      <c r="K12" s="28">
        <v>3</v>
      </c>
      <c r="L12" s="11">
        <f t="shared" si="0"/>
        <v>3</v>
      </c>
      <c r="M12" s="13">
        <v>0.00017361111111111112</v>
      </c>
      <c r="N12" s="13">
        <f t="shared" si="1"/>
        <v>0.0005208333333333333</v>
      </c>
      <c r="O12" s="13">
        <v>0</v>
      </c>
      <c r="P12" s="26">
        <v>0.08402777777777777</v>
      </c>
      <c r="Q12" s="26">
        <v>0.09704861111111111</v>
      </c>
      <c r="R12" s="12">
        <f t="shared" si="2"/>
        <v>0.013020833333333343</v>
      </c>
      <c r="S12" s="33">
        <f t="shared" si="3"/>
        <v>0.013541666666666676</v>
      </c>
      <c r="T12" s="20">
        <v>6</v>
      </c>
    </row>
    <row r="13" spans="1:20" ht="14.25">
      <c r="A13" s="20">
        <v>7</v>
      </c>
      <c r="B13" s="20" t="s">
        <v>38</v>
      </c>
      <c r="C13" s="74" t="s">
        <v>15</v>
      </c>
      <c r="D13" s="75">
        <v>32</v>
      </c>
      <c r="E13" s="74" t="s">
        <v>98</v>
      </c>
      <c r="F13" s="10"/>
      <c r="G13" s="10"/>
      <c r="H13" s="10"/>
      <c r="I13" s="10"/>
      <c r="J13" s="10"/>
      <c r="K13" s="10"/>
      <c r="L13" s="11">
        <f t="shared" si="0"/>
        <v>0</v>
      </c>
      <c r="M13" s="12">
        <v>0.00017361111111111112</v>
      </c>
      <c r="N13" s="12">
        <f t="shared" si="1"/>
        <v>0</v>
      </c>
      <c r="O13" s="13">
        <v>0.0020833333333333333</v>
      </c>
      <c r="P13" s="25">
        <v>0.07361111111111111</v>
      </c>
      <c r="Q13" s="26">
        <v>0.08953703703703704</v>
      </c>
      <c r="R13" s="12">
        <f t="shared" si="2"/>
        <v>0.013842592592592594</v>
      </c>
      <c r="S13" s="33">
        <f t="shared" si="3"/>
        <v>0.013842592592592594</v>
      </c>
      <c r="T13" s="20">
        <v>7</v>
      </c>
    </row>
    <row r="14" spans="1:20" ht="14.25">
      <c r="A14" s="20">
        <v>8</v>
      </c>
      <c r="B14" s="20" t="s">
        <v>38</v>
      </c>
      <c r="C14" s="74" t="s">
        <v>15</v>
      </c>
      <c r="D14" s="75">
        <v>82</v>
      </c>
      <c r="E14" s="74" t="s">
        <v>111</v>
      </c>
      <c r="F14" s="10"/>
      <c r="G14" s="10"/>
      <c r="H14" s="10"/>
      <c r="I14" s="10"/>
      <c r="J14" s="10"/>
      <c r="K14" s="10"/>
      <c r="L14" s="11">
        <f t="shared" si="0"/>
        <v>0</v>
      </c>
      <c r="M14" s="12">
        <v>0.00017361111111111112</v>
      </c>
      <c r="N14" s="12">
        <f t="shared" si="1"/>
        <v>0</v>
      </c>
      <c r="O14" s="13">
        <v>0.0024305555555555556</v>
      </c>
      <c r="P14" s="25">
        <v>0.12152777777777778</v>
      </c>
      <c r="Q14" s="26">
        <v>0.13857638888888887</v>
      </c>
      <c r="R14" s="12">
        <f t="shared" si="2"/>
        <v>0.014618055555555542</v>
      </c>
      <c r="S14" s="33">
        <f t="shared" si="3"/>
        <v>0.014618055555555542</v>
      </c>
      <c r="T14" s="20">
        <v>8</v>
      </c>
    </row>
    <row r="15" spans="1:20" ht="14.25">
      <c r="A15" s="20">
        <v>9</v>
      </c>
      <c r="B15" s="20" t="s">
        <v>38</v>
      </c>
      <c r="C15" s="74" t="s">
        <v>60</v>
      </c>
      <c r="D15" s="75">
        <v>11</v>
      </c>
      <c r="E15" s="74" t="s">
        <v>92</v>
      </c>
      <c r="F15" s="10"/>
      <c r="G15" s="10"/>
      <c r="H15" s="10"/>
      <c r="I15" s="10"/>
      <c r="J15" s="10"/>
      <c r="K15" s="10"/>
      <c r="L15" s="11">
        <f t="shared" si="0"/>
        <v>0</v>
      </c>
      <c r="M15" s="12">
        <v>0.00017361111111111112</v>
      </c>
      <c r="N15" s="12">
        <f t="shared" si="1"/>
        <v>0</v>
      </c>
      <c r="O15" s="13">
        <v>0.003356481481481481</v>
      </c>
      <c r="P15" s="25">
        <v>0.02847222222222222</v>
      </c>
      <c r="Q15" s="26">
        <v>0.04969907407407407</v>
      </c>
      <c r="R15" s="12">
        <f t="shared" si="2"/>
        <v>0.017870370370370366</v>
      </c>
      <c r="S15" s="33">
        <f t="shared" si="3"/>
        <v>0.017870370370370366</v>
      </c>
      <c r="T15" s="20">
        <v>9</v>
      </c>
    </row>
    <row r="16" spans="1:20" ht="14.25">
      <c r="A16" s="20">
        <v>10</v>
      </c>
      <c r="B16" s="20" t="s">
        <v>38</v>
      </c>
      <c r="C16" s="74" t="s">
        <v>17</v>
      </c>
      <c r="D16" s="75">
        <v>18</v>
      </c>
      <c r="E16" s="74" t="s">
        <v>94</v>
      </c>
      <c r="F16" s="10"/>
      <c r="G16" s="10"/>
      <c r="H16" s="10"/>
      <c r="I16" s="10">
        <v>10</v>
      </c>
      <c r="J16" s="10"/>
      <c r="K16" s="10">
        <v>3</v>
      </c>
      <c r="L16" s="11">
        <f t="shared" si="0"/>
        <v>13</v>
      </c>
      <c r="M16" s="12">
        <v>0.00017361111111111112</v>
      </c>
      <c r="N16" s="12">
        <f t="shared" si="1"/>
        <v>0.0022569444444444447</v>
      </c>
      <c r="O16" s="13">
        <v>0</v>
      </c>
      <c r="P16" s="25">
        <v>0.05694444444444444</v>
      </c>
      <c r="Q16" s="26">
        <v>0.07265046296296296</v>
      </c>
      <c r="R16" s="12">
        <f t="shared" si="2"/>
        <v>0.015706018518518515</v>
      </c>
      <c r="S16" s="33">
        <f t="shared" si="3"/>
        <v>0.01796296296296296</v>
      </c>
      <c r="T16" s="20">
        <v>10</v>
      </c>
    </row>
    <row r="17" spans="1:20" s="30" customFormat="1" ht="14.25">
      <c r="A17" s="20">
        <v>11</v>
      </c>
      <c r="B17" s="20" t="s">
        <v>38</v>
      </c>
      <c r="C17" s="74" t="s">
        <v>78</v>
      </c>
      <c r="D17" s="75">
        <v>46</v>
      </c>
      <c r="E17" s="74" t="s">
        <v>100</v>
      </c>
      <c r="F17" s="10"/>
      <c r="G17" s="10"/>
      <c r="H17" s="10"/>
      <c r="I17" s="10"/>
      <c r="J17" s="10"/>
      <c r="K17" s="10"/>
      <c r="L17" s="11">
        <f t="shared" si="0"/>
        <v>0</v>
      </c>
      <c r="M17" s="12">
        <v>0.00017361111111111112</v>
      </c>
      <c r="N17" s="12">
        <f t="shared" si="1"/>
        <v>0</v>
      </c>
      <c r="O17" s="13">
        <v>0</v>
      </c>
      <c r="P17" s="25">
        <v>0.08750000000000001</v>
      </c>
      <c r="Q17" s="26">
        <v>0.1059375</v>
      </c>
      <c r="R17" s="12">
        <f t="shared" si="2"/>
        <v>0.018437499999999996</v>
      </c>
      <c r="S17" s="33">
        <f t="shared" si="3"/>
        <v>0.018437499999999996</v>
      </c>
      <c r="T17" s="20">
        <v>11</v>
      </c>
    </row>
    <row r="18" spans="1:20" ht="14.25">
      <c r="A18" s="20">
        <v>12</v>
      </c>
      <c r="B18" s="27" t="s">
        <v>38</v>
      </c>
      <c r="C18" s="74" t="s">
        <v>101</v>
      </c>
      <c r="D18" s="75">
        <v>49</v>
      </c>
      <c r="E18" s="74" t="s">
        <v>25</v>
      </c>
      <c r="F18" s="10"/>
      <c r="G18" s="10"/>
      <c r="H18" s="10"/>
      <c r="I18" s="10"/>
      <c r="J18" s="10"/>
      <c r="K18" s="10"/>
      <c r="L18" s="11">
        <f t="shared" si="0"/>
        <v>0</v>
      </c>
      <c r="M18" s="12">
        <v>0.00017361111111111112</v>
      </c>
      <c r="N18" s="12">
        <f t="shared" si="1"/>
        <v>0</v>
      </c>
      <c r="O18" s="13">
        <v>0</v>
      </c>
      <c r="P18" s="25">
        <v>0.09791666666666667</v>
      </c>
      <c r="Q18" s="26">
        <v>0.11751157407407407</v>
      </c>
      <c r="R18" s="12">
        <f t="shared" si="2"/>
        <v>0.019594907407407408</v>
      </c>
      <c r="S18" s="33">
        <f t="shared" si="3"/>
        <v>0.019594907407407408</v>
      </c>
      <c r="T18" s="20">
        <v>12</v>
      </c>
    </row>
    <row r="19" spans="1:20" ht="14.25">
      <c r="A19" s="20">
        <v>13</v>
      </c>
      <c r="B19" s="20" t="s">
        <v>38</v>
      </c>
      <c r="C19" s="74" t="s">
        <v>17</v>
      </c>
      <c r="D19" s="75">
        <v>17</v>
      </c>
      <c r="E19" s="74" t="s">
        <v>93</v>
      </c>
      <c r="F19" s="10"/>
      <c r="G19" s="10"/>
      <c r="H19" s="10"/>
      <c r="I19" s="66" t="s">
        <v>107</v>
      </c>
      <c r="J19" s="10"/>
      <c r="K19" s="10"/>
      <c r="L19" s="11">
        <f aca="true" t="shared" si="4" ref="L19:L24">F19+G19+H19+J19+K19</f>
        <v>0</v>
      </c>
      <c r="M19" s="12">
        <v>0.00017361111111111112</v>
      </c>
      <c r="N19" s="12">
        <f t="shared" si="1"/>
        <v>0</v>
      </c>
      <c r="O19" s="13">
        <v>0</v>
      </c>
      <c r="P19" s="25">
        <v>0.05694444444444444</v>
      </c>
      <c r="Q19" s="26">
        <v>0.0727662037037037</v>
      </c>
      <c r="R19" s="12">
        <f t="shared" si="2"/>
        <v>0.01582175925925925</v>
      </c>
      <c r="S19" s="33">
        <f aca="true" t="shared" si="5" ref="S19:S25">R19+N19</f>
        <v>0.01582175925925925</v>
      </c>
      <c r="T19" s="20">
        <v>13</v>
      </c>
    </row>
    <row r="20" spans="1:20" ht="14.25">
      <c r="A20" s="20">
        <v>14</v>
      </c>
      <c r="B20" s="20" t="s">
        <v>38</v>
      </c>
      <c r="C20" s="74" t="s">
        <v>56</v>
      </c>
      <c r="D20" s="75">
        <v>6</v>
      </c>
      <c r="E20" s="74" t="s">
        <v>91</v>
      </c>
      <c r="F20" s="10"/>
      <c r="G20" s="10"/>
      <c r="H20" s="10"/>
      <c r="I20" s="66" t="s">
        <v>107</v>
      </c>
      <c r="J20" s="10"/>
      <c r="K20" s="10">
        <v>3</v>
      </c>
      <c r="L20" s="11">
        <f t="shared" si="4"/>
        <v>3</v>
      </c>
      <c r="M20" s="12">
        <v>0.00017361111111111112</v>
      </c>
      <c r="N20" s="12">
        <f t="shared" si="1"/>
        <v>0.0005208333333333333</v>
      </c>
      <c r="O20" s="13">
        <v>0</v>
      </c>
      <c r="P20" s="25">
        <v>0.018055555555555557</v>
      </c>
      <c r="Q20" s="26">
        <v>0.035069444444444445</v>
      </c>
      <c r="R20" s="12">
        <f t="shared" si="2"/>
        <v>0.017013888888888887</v>
      </c>
      <c r="S20" s="33">
        <f t="shared" si="5"/>
        <v>0.017534722222222222</v>
      </c>
      <c r="T20" s="20">
        <v>14</v>
      </c>
    </row>
    <row r="21" spans="1:20" ht="14.25">
      <c r="A21" s="20">
        <v>15</v>
      </c>
      <c r="B21" s="20" t="s">
        <v>38</v>
      </c>
      <c r="C21" s="74" t="s">
        <v>101</v>
      </c>
      <c r="D21" s="75">
        <v>48</v>
      </c>
      <c r="E21" s="74" t="s">
        <v>32</v>
      </c>
      <c r="F21" s="10"/>
      <c r="G21" s="10"/>
      <c r="H21" s="10"/>
      <c r="I21" s="66" t="s">
        <v>107</v>
      </c>
      <c r="J21" s="10"/>
      <c r="K21" s="10">
        <v>3</v>
      </c>
      <c r="L21" s="11">
        <f t="shared" si="4"/>
        <v>3</v>
      </c>
      <c r="M21" s="12">
        <v>0.00017361111111111112</v>
      </c>
      <c r="N21" s="12">
        <f t="shared" si="1"/>
        <v>0.0005208333333333333</v>
      </c>
      <c r="O21" s="13">
        <v>0.0008101851851851852</v>
      </c>
      <c r="P21" s="25">
        <v>0.09791666666666667</v>
      </c>
      <c r="Q21" s="26">
        <v>0.11722222222222223</v>
      </c>
      <c r="R21" s="12">
        <f t="shared" si="2"/>
        <v>0.018495370370370377</v>
      </c>
      <c r="S21" s="33">
        <f t="shared" si="5"/>
        <v>0.019016203703703712</v>
      </c>
      <c r="T21" s="20">
        <v>15</v>
      </c>
    </row>
    <row r="22" spans="1:20" ht="14.25">
      <c r="A22" s="20">
        <v>16</v>
      </c>
      <c r="B22" s="20" t="s">
        <v>38</v>
      </c>
      <c r="C22" s="74" t="s">
        <v>101</v>
      </c>
      <c r="D22" s="75">
        <v>50</v>
      </c>
      <c r="E22" s="74" t="s">
        <v>102</v>
      </c>
      <c r="F22" s="10"/>
      <c r="G22" s="10">
        <v>10</v>
      </c>
      <c r="H22" s="10"/>
      <c r="I22" s="66" t="s">
        <v>107</v>
      </c>
      <c r="J22" s="10"/>
      <c r="K22" s="10">
        <v>3</v>
      </c>
      <c r="L22" s="11">
        <f t="shared" si="4"/>
        <v>13</v>
      </c>
      <c r="M22" s="12">
        <v>0.000173611111111111</v>
      </c>
      <c r="N22" s="12">
        <f t="shared" si="1"/>
        <v>0.002256944444444443</v>
      </c>
      <c r="O22" s="13">
        <v>0</v>
      </c>
      <c r="P22" s="25">
        <v>0.10486111111111111</v>
      </c>
      <c r="Q22" s="26">
        <v>0.12421296296296297</v>
      </c>
      <c r="R22" s="12">
        <f t="shared" si="2"/>
        <v>0.019351851851851856</v>
      </c>
      <c r="S22" s="33">
        <f t="shared" si="5"/>
        <v>0.0216087962962963</v>
      </c>
      <c r="T22" s="20">
        <v>16</v>
      </c>
    </row>
    <row r="23" spans="1:20" ht="14.25">
      <c r="A23" s="20">
        <v>17</v>
      </c>
      <c r="B23" s="20" t="s">
        <v>38</v>
      </c>
      <c r="C23" s="74" t="s">
        <v>60</v>
      </c>
      <c r="D23" s="75">
        <v>12</v>
      </c>
      <c r="E23" s="74" t="s">
        <v>114</v>
      </c>
      <c r="F23" s="10">
        <v>10</v>
      </c>
      <c r="G23" s="10"/>
      <c r="H23" s="10"/>
      <c r="I23" s="66" t="s">
        <v>107</v>
      </c>
      <c r="J23" s="10"/>
      <c r="K23" s="10"/>
      <c r="L23" s="11">
        <f t="shared" si="4"/>
        <v>10</v>
      </c>
      <c r="M23" s="12">
        <v>0.00017361111111111112</v>
      </c>
      <c r="N23" s="12">
        <f t="shared" si="1"/>
        <v>0.0017361111111111112</v>
      </c>
      <c r="O23" s="13">
        <v>0.0006944444444444445</v>
      </c>
      <c r="P23" s="25">
        <v>0.02847222222222222</v>
      </c>
      <c r="Q23" s="26">
        <v>0.052453703703703704</v>
      </c>
      <c r="R23" s="12">
        <f t="shared" si="2"/>
        <v>0.023287037037037037</v>
      </c>
      <c r="S23" s="33">
        <f t="shared" si="5"/>
        <v>0.02502314814814815</v>
      </c>
      <c r="T23" s="20">
        <v>17</v>
      </c>
    </row>
    <row r="24" spans="1:20" ht="14.25">
      <c r="A24" s="20">
        <v>18</v>
      </c>
      <c r="B24" s="20" t="s">
        <v>38</v>
      </c>
      <c r="C24" s="74" t="s">
        <v>51</v>
      </c>
      <c r="D24" s="75">
        <v>60</v>
      </c>
      <c r="E24" s="74" t="s">
        <v>103</v>
      </c>
      <c r="F24" s="10"/>
      <c r="G24" s="10">
        <v>10</v>
      </c>
      <c r="H24" s="10"/>
      <c r="I24" s="66" t="s">
        <v>107</v>
      </c>
      <c r="J24" s="10"/>
      <c r="K24" s="10"/>
      <c r="L24" s="11">
        <f t="shared" si="4"/>
        <v>10</v>
      </c>
      <c r="M24" s="12">
        <v>0.000173611111111111</v>
      </c>
      <c r="N24" s="12">
        <f t="shared" si="1"/>
        <v>0.0017361111111111101</v>
      </c>
      <c r="O24" s="13">
        <v>0.0024305555555555556</v>
      </c>
      <c r="P24" s="25">
        <v>0.10833333333333334</v>
      </c>
      <c r="Q24" s="26">
        <v>0.13922453703703705</v>
      </c>
      <c r="R24" s="12">
        <f t="shared" si="2"/>
        <v>0.02846064814814816</v>
      </c>
      <c r="S24" s="33">
        <f t="shared" si="5"/>
        <v>0.03019675925925927</v>
      </c>
      <c r="T24" s="20">
        <v>18</v>
      </c>
    </row>
    <row r="25" spans="1:20" ht="14.25">
      <c r="A25" s="20">
        <v>19</v>
      </c>
      <c r="B25" s="20" t="s">
        <v>38</v>
      </c>
      <c r="C25" s="74" t="s">
        <v>51</v>
      </c>
      <c r="D25" s="75">
        <v>61</v>
      </c>
      <c r="E25" s="74" t="s">
        <v>104</v>
      </c>
      <c r="F25" s="10"/>
      <c r="G25" s="66" t="s">
        <v>107</v>
      </c>
      <c r="H25" s="66" t="s">
        <v>107</v>
      </c>
      <c r="I25" s="10"/>
      <c r="J25" s="10"/>
      <c r="K25" s="10"/>
      <c r="L25" s="11">
        <f>F25+J25+K25</f>
        <v>0</v>
      </c>
      <c r="M25" s="12">
        <v>0.000173611111111111</v>
      </c>
      <c r="N25" s="12">
        <f t="shared" si="1"/>
        <v>0</v>
      </c>
      <c r="O25" s="13">
        <v>0.0010416666666666667</v>
      </c>
      <c r="P25" s="25">
        <v>0.10833333333333334</v>
      </c>
      <c r="Q25" s="26">
        <v>0.1398148148148148</v>
      </c>
      <c r="R25" s="12">
        <f t="shared" si="2"/>
        <v>0.030439814814814805</v>
      </c>
      <c r="S25" s="33">
        <f t="shared" si="5"/>
        <v>0.030439814814814805</v>
      </c>
      <c r="T25" s="20">
        <v>19</v>
      </c>
    </row>
  </sheetData>
  <sheetProtection/>
  <printOptions/>
  <pageMargins left="0.1968503937007874" right="0.1968503937007874" top="0.3937007874015748" bottom="0.393700787401574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ЦТиК</cp:lastModifiedBy>
  <cp:lastPrinted>2013-02-17T08:12:56Z</cp:lastPrinted>
  <dcterms:created xsi:type="dcterms:W3CDTF">2010-09-16T17:09:20Z</dcterms:created>
  <dcterms:modified xsi:type="dcterms:W3CDTF">2013-02-17T08:42:15Z</dcterms:modified>
  <cp:category/>
  <cp:version/>
  <cp:contentType/>
  <cp:contentStatus/>
</cp:coreProperties>
</file>